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tables/table9.xml" ContentType="application/vnd.openxmlformats-officedocument.spreadsheetml.table+xml"/>
  <Override PartName="/xl/slicers/slicer1.xml" ContentType="application/vnd.ms-excel.slicer+xml"/>
  <Override PartName="/xl/timelines/timeline1.xml" ContentType="application/vnd.ms-excel.timelin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31"/>
  <workbookPr codeName="ThisWorkbook" defaultThemeVersion="166925"/>
  <mc:AlternateContent xmlns:mc="http://schemas.openxmlformats.org/markup-compatibility/2006">
    <mc:Choice Requires="x15">
      <x15ac:absPath xmlns:x15ac="http://schemas.microsoft.com/office/spreadsheetml/2010/11/ac" url="C:\Users\daben\Dropbox\xlother\TRAINING\Adv Excel\2019 training\Excel Gib Nov 19\"/>
    </mc:Choice>
  </mc:AlternateContent>
  <xr:revisionPtr revIDLastSave="0" documentId="13_ncr:1_{61D8A253-71DA-4E7F-B402-7993ECE570AC}" xr6:coauthVersionLast="45" xr6:coauthVersionMax="45" xr10:uidLastSave="{00000000-0000-0000-0000-000000000000}"/>
  <bookViews>
    <workbookView xWindow="-108" yWindow="-108" windowWidth="23256" windowHeight="12576" firstSheet="2" activeTab="2" xr2:uid="{00000000-000D-0000-FFFF-FFFF00000000}"/>
  </bookViews>
  <sheets>
    <sheet name="Introduction" sheetId="47" r:id="rId1"/>
    <sheet name="Keyboard shortcuts" sheetId="58" r:id="rId2"/>
    <sheet name="Cell refs" sheetId="84" r:id="rId3"/>
    <sheet name="Table examples" sheetId="97" r:id="rId4"/>
    <sheet name="Super Tables" sheetId="96" r:id="rId5"/>
    <sheet name="Flash Fill" sheetId="117" r:id="rId6"/>
    <sheet name="Pivot table examples" sheetId="94" r:id="rId7"/>
    <sheet name="Pivot tables" sheetId="95" r:id="rId8"/>
    <sheet name="Dashboard" sheetId="108" r:id="rId9"/>
  </sheets>
  <externalReferences>
    <externalReference r:id="rId10"/>
    <externalReference r:id="rId11"/>
    <externalReference r:id="rId12"/>
  </externalReferences>
  <definedNames>
    <definedName name="_xlnm._FilterDatabase" localSheetId="6" hidden="1">'Pivot table examples'!$A$40:$I$55</definedName>
    <definedName name="_xlnm._FilterDatabase" localSheetId="3" hidden="1">'Table examples'!$A$4:$H$25</definedName>
    <definedName name="Delivery_status">[1]Control_sheet!$G$2:$G$5</definedName>
    <definedName name="NativeTimeline_Date">#N/A</definedName>
    <definedName name="Pivot_options">'[2]Pivot tables'!$A$27:$E$41</definedName>
    <definedName name="Pivot_options2">'Pivot tables'!$A$27:$E$41</definedName>
    <definedName name="Price_hr">#REF!</definedName>
    <definedName name="_xlnm.Print_Area" localSheetId="4">'Super Tables'!$A$1:$D$45</definedName>
    <definedName name="_xlnm.Print_Titles" localSheetId="1">'Keyboard shortcuts'!$4:$4</definedName>
    <definedName name="Sampling_status">[1]Control_sheet!$A$2:$A$9</definedName>
    <definedName name="Search_box">#REF!</definedName>
    <definedName name="Search2">'[2]Conditional formatting'!$H$26</definedName>
    <definedName name="Search3">'[2]Conditional formatting'!$H$26</definedName>
    <definedName name="Slicer_Singer">#N/A</definedName>
    <definedName name="Slicer_Sponsor">#N/A</definedName>
    <definedName name="test">#REF!</definedName>
    <definedName name="USD_Riel">'[3]Cell refs'!#REF!</definedName>
  </definedNames>
  <calcPr calcId="191029"/>
  <pivotCaches>
    <pivotCache cacheId="6"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47" l="1"/>
  <c r="A9" i="47" s="1"/>
  <c r="A10" i="47" s="1"/>
  <c r="A11" i="47" s="1"/>
  <c r="A12" i="47" s="1"/>
  <c r="A13" i="47" s="1"/>
  <c r="I6" i="117" l="1"/>
  <c r="H6" i="117"/>
  <c r="G6" i="117"/>
  <c r="F6" i="117"/>
  <c r="G55" i="94" l="1"/>
  <c r="G54" i="94"/>
  <c r="G53" i="94"/>
  <c r="G52" i="94"/>
  <c r="G51" i="94"/>
  <c r="G50" i="94"/>
  <c r="G49" i="94"/>
  <c r="G48" i="94"/>
  <c r="G47" i="94"/>
  <c r="G46" i="94"/>
  <c r="G45" i="94"/>
  <c r="G44" i="94"/>
  <c r="G43" i="94"/>
  <c r="G42" i="94"/>
  <c r="G41" i="94"/>
  <c r="K29" i="94"/>
  <c r="K30" i="94" s="1"/>
  <c r="K31" i="94" s="1"/>
  <c r="K32" i="94" s="1"/>
  <c r="K33" i="94" s="1"/>
  <c r="K34" i="94" s="1"/>
  <c r="K35" i="94" s="1"/>
  <c r="K36" i="94" s="1"/>
  <c r="K37" i="94" s="1"/>
  <c r="K38" i="94" s="1"/>
  <c r="K39" i="94" s="1"/>
  <c r="F25" i="94"/>
  <c r="F24" i="94"/>
  <c r="F23" i="94"/>
  <c r="F22" i="94"/>
  <c r="F21" i="94"/>
  <c r="F20" i="94"/>
  <c r="F19" i="94"/>
  <c r="F18" i="94"/>
  <c r="F17" i="94"/>
  <c r="F16" i="94"/>
  <c r="F15" i="94"/>
  <c r="F14" i="94"/>
  <c r="F13" i="94"/>
  <c r="F12" i="94"/>
  <c r="F11" i="94"/>
  <c r="F10" i="94"/>
  <c r="F9" i="94"/>
  <c r="F8" i="94"/>
  <c r="F7" i="94"/>
  <c r="F6" i="94"/>
  <c r="C60" i="97"/>
  <c r="C59" i="97"/>
  <c r="B59" i="97" s="1"/>
  <c r="F25" i="97"/>
  <c r="F24" i="97"/>
  <c r="F23" i="97"/>
  <c r="F22" i="97"/>
  <c r="F21" i="97"/>
  <c r="F20" i="97"/>
  <c r="F19" i="97"/>
  <c r="F18" i="97"/>
  <c r="F17" i="97"/>
  <c r="F16" i="97"/>
  <c r="F15" i="97"/>
  <c r="F14" i="97"/>
  <c r="F13" i="97"/>
  <c r="F12" i="97"/>
  <c r="F11" i="97"/>
  <c r="F10" i="97"/>
  <c r="F9" i="97"/>
  <c r="F8" i="97"/>
  <c r="F7" i="97"/>
  <c r="F6" i="97"/>
  <c r="F5" i="97"/>
  <c r="H43" i="84"/>
  <c r="G43" i="84"/>
  <c r="F43" i="84"/>
  <c r="E43" i="84"/>
  <c r="D43" i="84"/>
  <c r="C43" i="84"/>
  <c r="B43" i="84"/>
  <c r="B31" i="84"/>
  <c r="B30" i="84"/>
  <c r="B15" i="84"/>
  <c r="B14" i="84"/>
  <c r="A6" i="47"/>
  <c r="A7" i="47" s="1"/>
  <c r="D59" i="97" l="1"/>
  <c r="D60" i="97"/>
  <c r="B60" i="97"/>
</calcChain>
</file>

<file path=xl/sharedStrings.xml><?xml version="1.0" encoding="utf-8"?>
<sst xmlns="http://schemas.openxmlformats.org/spreadsheetml/2006/main" count="1465" uniqueCount="724">
  <si>
    <t>Ref</t>
  </si>
  <si>
    <t>How to</t>
  </si>
  <si>
    <t>Common errors/issues</t>
  </si>
  <si>
    <t>N/A</t>
  </si>
  <si>
    <t>Tip</t>
  </si>
  <si>
    <t>What it does</t>
  </si>
  <si>
    <t>Total</t>
  </si>
  <si>
    <t>How useful?</t>
  </si>
  <si>
    <t>Price ($)</t>
  </si>
  <si>
    <t>When to use</t>
  </si>
  <si>
    <t>A</t>
  </si>
  <si>
    <t>B</t>
  </si>
  <si>
    <t>Formulas</t>
  </si>
  <si>
    <t>Price</t>
  </si>
  <si>
    <t>Ex</t>
  </si>
  <si>
    <t>Click here to go to introduction</t>
  </si>
  <si>
    <t>Introduction</t>
  </si>
  <si>
    <t>Contents - click to go</t>
  </si>
  <si>
    <t>Columns in most sheets for reference</t>
  </si>
  <si>
    <t>Reference</t>
  </si>
  <si>
    <t>How useful? 1 is lowest, 5 is highest</t>
  </si>
  <si>
    <t>This is very interactive so please ask questions!</t>
  </si>
  <si>
    <t>Manith</t>
  </si>
  <si>
    <t>Module</t>
  </si>
  <si>
    <t>Facilitator - David Benaim</t>
  </si>
  <si>
    <t>Clear formats</t>
  </si>
  <si>
    <t>Item</t>
  </si>
  <si>
    <t>Examples</t>
  </si>
  <si>
    <t>Maybe don't use some tools &amp; functions</t>
  </si>
  <si>
    <t>everyday, but when you do, it could save hours!</t>
  </si>
  <si>
    <t>Formula</t>
  </si>
  <si>
    <t>Clear all</t>
  </si>
  <si>
    <t>Cell referencing  - exercises</t>
  </si>
  <si>
    <t>Fill method</t>
  </si>
  <si>
    <t>Double click</t>
  </si>
  <si>
    <t>Design hours</t>
  </si>
  <si>
    <t>Build hours</t>
  </si>
  <si>
    <t>Table</t>
  </si>
  <si>
    <t>Chair</t>
  </si>
  <si>
    <t>Bed</t>
  </si>
  <si>
    <t>Mirror</t>
  </si>
  <si>
    <t>Shelf</t>
  </si>
  <si>
    <t>Average</t>
  </si>
  <si>
    <t>Keyboard shortcuts</t>
  </si>
  <si>
    <t>Keyboard shortcut</t>
  </si>
  <si>
    <t>Use in</t>
  </si>
  <si>
    <t>Memory trick &amp; links</t>
  </si>
  <si>
    <t>Keep shift down</t>
  </si>
  <si>
    <t>Select cells/rows together</t>
  </si>
  <si>
    <t>All programs</t>
  </si>
  <si>
    <t>ctrl + z</t>
  </si>
  <si>
    <t>undo</t>
  </si>
  <si>
    <t>Link with S(save), opposite as you can't undo when you save. Also link with Y (Y did I undo?)</t>
  </si>
  <si>
    <t>ctrl + d</t>
  </si>
  <si>
    <t>Auto fill cells vertically down. Does the same as "dragging down" a cell. Very quick to get formula copied down.</t>
  </si>
  <si>
    <t>Excel</t>
  </si>
  <si>
    <t>D for Down, link t Ctrl R.</t>
  </si>
  <si>
    <t>Ctrl + r</t>
  </si>
  <si>
    <t>Auto fill cells horizontally to the right. Does the same as "dragging across" a cell.</t>
  </si>
  <si>
    <t>R for Right, link to Ctrl D</t>
  </si>
  <si>
    <t>F2 when on cell with formula</t>
  </si>
  <si>
    <t>displays the formula on the cell. You can change the cell which you are referring to</t>
  </si>
  <si>
    <t>F4 when in a formula</t>
  </si>
  <si>
    <t>makes a cell absolute (if you drag the formula, the cells stays the same</t>
  </si>
  <si>
    <t>Make "F" absolute F-Four</t>
  </si>
  <si>
    <t>use arrow keys when doing formulae.</t>
  </si>
  <si>
    <t>quicker for referring to cells in a formula.</t>
  </si>
  <si>
    <t>Ctrl + Page up</t>
  </si>
  <si>
    <t>Goes to previous sheet</t>
  </si>
  <si>
    <t>Think of a sheet as a page. (Linked to page up)</t>
  </si>
  <si>
    <t>Ctrl + Page down</t>
  </si>
  <si>
    <t>Goes to next sheet</t>
  </si>
  <si>
    <t>Alt</t>
  </si>
  <si>
    <t>Access Lazy Toolbar (PC only)</t>
  </si>
  <si>
    <t>MS office</t>
  </si>
  <si>
    <t>"Access Lazy Toolbar" ALT</t>
  </si>
  <si>
    <t>Windows + left/right arrow</t>
  </si>
  <si>
    <t>Shows the window on the right or left half of the screen.</t>
  </si>
  <si>
    <t>Window left, or Window right</t>
  </si>
  <si>
    <t>Windows + up arrow</t>
  </si>
  <si>
    <t>Maximises the window</t>
  </si>
  <si>
    <t>Window up to all</t>
  </si>
  <si>
    <r>
      <rPr>
        <sz val="11"/>
        <color theme="1"/>
        <rFont val="Wingdings"/>
        <charset val="2"/>
      </rPr>
      <t>ÿ</t>
    </r>
    <r>
      <rPr>
        <sz val="9.35"/>
        <color theme="1"/>
        <rFont val="Calibri"/>
        <family val="2"/>
      </rPr>
      <t>+ arrow right/left</t>
    </r>
  </si>
  <si>
    <t>Moves screen to one half screen</t>
  </si>
  <si>
    <t>Move window right or left</t>
  </si>
  <si>
    <r>
      <rPr>
        <sz val="11"/>
        <color theme="1"/>
        <rFont val="Wingdings"/>
        <charset val="2"/>
      </rPr>
      <t>ÿ</t>
    </r>
    <r>
      <rPr>
        <sz val="9.35"/>
        <color theme="1"/>
        <rFont val="Calibri"/>
        <family val="2"/>
      </rPr>
      <t>+ arrow up</t>
    </r>
  </si>
  <si>
    <t>Maximises screen</t>
  </si>
  <si>
    <t>Move window up</t>
  </si>
  <si>
    <t>Keep ctrl down</t>
  </si>
  <si>
    <t>Select cells/rows one by one</t>
  </si>
  <si>
    <t>alt +  tab (keep alt +  down)</t>
  </si>
  <si>
    <t>Go to other open programs</t>
  </si>
  <si>
    <t>The icon on tab , seems like "next", or "previous".</t>
  </si>
  <si>
    <t>ctrl + f</t>
  </si>
  <si>
    <t>Find words/numbers on sheet</t>
  </si>
  <si>
    <t>F for FIND</t>
  </si>
  <si>
    <t>ctrl + s</t>
  </si>
  <si>
    <t>save document</t>
  </si>
  <si>
    <t>S for save. Link with Z undo (the opposite, as you can't undo after saving.</t>
  </si>
  <si>
    <t>ctrl + a</t>
  </si>
  <si>
    <t>select all, press once to select all in a table, then again to select all in the sheet.</t>
  </si>
  <si>
    <t>A for all (link with ctrl/shift space for column/row.</t>
  </si>
  <si>
    <t>ctrl + x</t>
  </si>
  <si>
    <t>cut</t>
  </si>
  <si>
    <t>Scissors to cut! Link with Ctrl C, V</t>
  </si>
  <si>
    <t>ctrl + c</t>
  </si>
  <si>
    <t>copy</t>
  </si>
  <si>
    <t>C for copy, link with ctrl X, V</t>
  </si>
  <si>
    <t>ctrl + v</t>
  </si>
  <si>
    <t>paste</t>
  </si>
  <si>
    <t>Once you cut/copy, you don't want the data to go too far so next to both is "v".</t>
  </si>
  <si>
    <t>Scroll with mouse while holding down ctrl</t>
  </si>
  <si>
    <t>zooms in and out</t>
  </si>
  <si>
    <t>Ctrl + + (Ctrl + Shift + =)</t>
  </si>
  <si>
    <t>Insert (Cell(s), rows or columns)</t>
  </si>
  <si>
    <t>+ for "add"</t>
  </si>
  <si>
    <t>Ctrl + -</t>
  </si>
  <si>
    <t>Delete (Cells, rows or columns). Note this deletes it all, not just the data in the cell)</t>
  </si>
  <si>
    <t>- for "remove"</t>
  </si>
  <si>
    <t>Ctrl + W</t>
  </si>
  <si>
    <t>Closes Window</t>
  </si>
  <si>
    <t>W for Window</t>
  </si>
  <si>
    <t>Ctrl % (Ctrl + Shift + 5)</t>
  </si>
  <si>
    <t>Formats cell in percentages (%)</t>
  </si>
  <si>
    <t>% is percentages</t>
  </si>
  <si>
    <t>Ctrl + ! (Ctrl + Shift + 1)</t>
  </si>
  <si>
    <t>Formats cells with thousands separators to 2 d.p.</t>
  </si>
  <si>
    <t>Alt + enter</t>
  </si>
  <si>
    <t>When editing contents in a cell, it goes to a new line &amp; auto wraps the text.</t>
  </si>
  <si>
    <t>A "soft" enter!</t>
  </si>
  <si>
    <t>ctrl + u</t>
  </si>
  <si>
    <t>underline</t>
  </si>
  <si>
    <t>U for Underline, link with ctrl B, I</t>
  </si>
  <si>
    <t>ctrl + b</t>
  </si>
  <si>
    <t>bold</t>
  </si>
  <si>
    <t>B for Bold, link with ctrl U, I</t>
  </si>
  <si>
    <t>ctrl + i</t>
  </si>
  <si>
    <t>italics</t>
  </si>
  <si>
    <t>I for Italic, link with ctrl B, U</t>
  </si>
  <si>
    <t>ctrl + n</t>
  </si>
  <si>
    <t>new document</t>
  </si>
  <si>
    <t>NO: "No I don't want this sheet!" Link with Ctrl O Open. N is first so New.</t>
  </si>
  <si>
    <t>"enter" instead of clicking OK</t>
  </si>
  <si>
    <t>whenever you can click "ok", "enter" on the keyboard does the same. "esc" does the same as cancel.</t>
  </si>
  <si>
    <t>Ctrl on a cell with a number, then arrows/click on a lower cell.</t>
  </si>
  <si>
    <t>adds one each time you go down</t>
  </si>
  <si>
    <t>Ctrl + arrow key</t>
  </si>
  <si>
    <t>Go to the last cell with information in it (left, right, up or down).</t>
  </si>
  <si>
    <t>Ctrl enhances things, so ctrl arrow makes it go further!</t>
  </si>
  <si>
    <t>ctrl + ` (above the "tab" key in most spreadsheets)</t>
  </si>
  <si>
    <t>Show all formulas on the sheet instead of the number. Useful for checking formulae on spreadsheets.</t>
  </si>
  <si>
    <t>Think... "what comes before the numbers? - the formulas".</t>
  </si>
  <si>
    <t>Shift + spacebar</t>
  </si>
  <si>
    <t>Selects the entire row</t>
  </si>
  <si>
    <t>Space looks the most like a row on the keyboard! Links to Ctrl space</t>
  </si>
  <si>
    <t>Ctrl + spacebar</t>
  </si>
  <si>
    <t>Selects the entire column</t>
  </si>
  <si>
    <t>Linked to Shift space, and C in Ctrl is for Column</t>
  </si>
  <si>
    <t>F12</t>
  </si>
  <si>
    <t>Save As</t>
  </si>
  <si>
    <t>Ctrl + ;</t>
  </si>
  <si>
    <t>Inserts the current date</t>
  </si>
  <si>
    <t>Ctrl + : (Ctrl + Shift + ;)</t>
  </si>
  <si>
    <t>Inserts the current time</t>
  </si>
  <si>
    <t>Ctrl + Alt + V</t>
  </si>
  <si>
    <t>Paste special</t>
  </si>
  <si>
    <t>A special type of Ctrl V</t>
  </si>
  <si>
    <t>Alt +  down arrow</t>
  </si>
  <si>
    <t>Shows a drop down list whenever there is one. Filter/data validation in Excel</t>
  </si>
  <si>
    <t>Spacebar</t>
  </si>
  <si>
    <t>Select a checkbox when in a filter/drop down list</t>
  </si>
  <si>
    <t>ctrl + h</t>
  </si>
  <si>
    <t>Find and replace words/numbers on a sheet (you can access this with the normal find too).</t>
  </si>
  <si>
    <t>ctrl + p</t>
  </si>
  <si>
    <t>print</t>
  </si>
  <si>
    <t>P for print</t>
  </si>
  <si>
    <t>ctrl + y</t>
  </si>
  <si>
    <t>redo</t>
  </si>
  <si>
    <t>"Y did I undo that?"</t>
  </si>
  <si>
    <t>ctrl + o</t>
  </si>
  <si>
    <t>open document</t>
  </si>
  <si>
    <t>NO: "No I don't want this sheet!" Link with Ctrl N (New), O Open.</t>
  </si>
  <si>
    <t>ctrl + alt + print screen</t>
  </si>
  <si>
    <t>takes screen shot</t>
  </si>
  <si>
    <t>$</t>
  </si>
  <si>
    <t>makes a cell absolute (if you drag the formula, the cells stays the same), with this, you can restrict only the column and/or only the row</t>
  </si>
  <si>
    <t>'</t>
  </si>
  <si>
    <t>if you want something to appear in a cell without excel formatting it, use this first.</t>
  </si>
  <si>
    <t>ctrl + 1</t>
  </si>
  <si>
    <t>opens the formatting box.</t>
  </si>
  <si>
    <t>"the control centre" ctrl 1.</t>
  </si>
  <si>
    <t>ctrl + t or ctrl + l</t>
  </si>
  <si>
    <t>create table</t>
  </si>
  <si>
    <t>T for table</t>
  </si>
  <si>
    <t>Ctrl + Shift + L</t>
  </si>
  <si>
    <t>Like pressing "filter" see other sheet.</t>
  </si>
  <si>
    <t>Page up</t>
  </si>
  <si>
    <t>Goes up one screen at a time</t>
  </si>
  <si>
    <t>Go up one page</t>
  </si>
  <si>
    <t>Page down</t>
  </si>
  <si>
    <t>Goes down one screen at a time - powerful with shift key!</t>
  </si>
  <si>
    <t>Go down one page</t>
  </si>
  <si>
    <t>Ctrl + # (Ctrl + Shift + 3)</t>
  </si>
  <si>
    <t>Formats cells as dates</t>
  </si>
  <si>
    <t>F7</t>
  </si>
  <si>
    <t>Runs spell check</t>
  </si>
  <si>
    <t>F9 at the end of a formula when in a cell.</t>
  </si>
  <si>
    <t>Converts a part of a formula into a value (press Esc or undo to get out).</t>
  </si>
  <si>
    <t>Ctrl + Enter when at end of a formula</t>
  </si>
  <si>
    <t>Applies the formula to all cells selected (using relative referencing unless $ is used.</t>
  </si>
  <si>
    <t>Ctrl + Shift + Enter when at end of a formula</t>
  </si>
  <si>
    <t>Makes the formula an "array formula". Special rules apply to array formulas.</t>
  </si>
  <si>
    <t>F4 in normal mode</t>
  </si>
  <si>
    <t>Copies the same formatting which you just applied.</t>
  </si>
  <si>
    <t>Ctrl + Shift + &amp;</t>
  </si>
  <si>
    <t>Applies a full border to the cells</t>
  </si>
  <si>
    <t>Ctrl + Shift +  _</t>
  </si>
  <si>
    <t>Removes all borders</t>
  </si>
  <si>
    <t>Alt + =</t>
  </si>
  <si>
    <t>Adds auto sum</t>
  </si>
  <si>
    <t>Alt + shift + arrow right</t>
  </si>
  <si>
    <t>Groups columns or rows</t>
  </si>
  <si>
    <t>Alt + shift arrow + left</t>
  </si>
  <si>
    <t>Ungroups columns or rows</t>
  </si>
  <si>
    <t>Ctrl + Alt + L</t>
  </si>
  <si>
    <t>Re-applies all filters in a table.</t>
  </si>
  <si>
    <t>Home</t>
  </si>
  <si>
    <t>Go to start of row</t>
  </si>
  <si>
    <t>End</t>
  </si>
  <si>
    <t>Go to last cell in row</t>
  </si>
  <si>
    <t>Ctrl + Home</t>
  </si>
  <si>
    <t>Go to first cell in sheet with data</t>
  </si>
  <si>
    <t>Ctrl + End</t>
  </si>
  <si>
    <t>Go to last cell in sheet with data</t>
  </si>
  <si>
    <t>Ctrl + Home if in cell</t>
  </si>
  <si>
    <t>Go to start of cell data</t>
  </si>
  <si>
    <t>Ctrl + End if in cell</t>
  </si>
  <si>
    <t>Go to end of cell data</t>
  </si>
  <si>
    <t>ctrl + tab (keep ctrl + down)</t>
  </si>
  <si>
    <t>Go to other open docs (within a program)</t>
  </si>
  <si>
    <t>Internet/excel</t>
  </si>
  <si>
    <t>ctrl + g</t>
  </si>
  <si>
    <t>go to cell, named table/cell</t>
  </si>
  <si>
    <t>G for Go to</t>
  </si>
  <si>
    <t>F3</t>
  </si>
  <si>
    <t>like ctrl g, but puts a named cell in a formula</t>
  </si>
  <si>
    <t>"?" in find</t>
  </si>
  <si>
    <t>Find any single character (For example, sm?th finds "smith" and "smyth")</t>
  </si>
  <si>
    <t>"*" in find</t>
  </si>
  <si>
    <t>Find any number of characters (For example, *east finds "Northeast" and "Southeast")</t>
  </si>
  <si>
    <t>Ctrl $ (Ctrl + Shift + 4)</t>
  </si>
  <si>
    <t>Formats cells in $</t>
  </si>
  <si>
    <t>$ is Dollar</t>
  </si>
  <si>
    <t>Shift F7</t>
  </si>
  <si>
    <t>Opens thesaurus</t>
  </si>
  <si>
    <t>Ctrl + k</t>
  </si>
  <si>
    <t>Create hyperlink</t>
  </si>
  <si>
    <t>Last letter if hyperlink</t>
  </si>
  <si>
    <t>Ctrl +  0/9</t>
  </si>
  <si>
    <t>Hide columns/rows (risky)</t>
  </si>
  <si>
    <t>Ctrl + Shift + 0/9</t>
  </si>
  <si>
    <t>Unhides columns/rows</t>
  </si>
  <si>
    <t>Chart</t>
  </si>
  <si>
    <t>Paid</t>
  </si>
  <si>
    <t>Employee</t>
  </si>
  <si>
    <t>Kong</t>
  </si>
  <si>
    <t>James</t>
  </si>
  <si>
    <t>Solyna</t>
  </si>
  <si>
    <t>Date</t>
  </si>
  <si>
    <t>Vatey</t>
  </si>
  <si>
    <t>Sammy</t>
  </si>
  <si>
    <t>Enter</t>
  </si>
  <si>
    <t>Coca Cola</t>
  </si>
  <si>
    <t>Apple</t>
  </si>
  <si>
    <t>Phanet</t>
  </si>
  <si>
    <t>Exercises</t>
  </si>
  <si>
    <t>Formats</t>
  </si>
  <si>
    <t>Advanced Excel Program</t>
  </si>
  <si>
    <t>=Income + costs</t>
  </si>
  <si>
    <t>= Profit / $rate$</t>
  </si>
  <si>
    <t>Income (Riel)</t>
  </si>
  <si>
    <t>Costs (Riel)</t>
  </si>
  <si>
    <t>Profit in Riel</t>
  </si>
  <si>
    <t>Riel to 
USD rate</t>
  </si>
  <si>
    <t>Sales</t>
  </si>
  <si>
    <t>Cambodia</t>
  </si>
  <si>
    <t>Laos</t>
  </si>
  <si>
    <t>Cost</t>
  </si>
  <si>
    <t>Country</t>
  </si>
  <si>
    <t>What it does:</t>
  </si>
  <si>
    <t>Terminology</t>
  </si>
  <si>
    <t>Kratie</t>
  </si>
  <si>
    <t>Battambang</t>
  </si>
  <si>
    <t>Drag down</t>
  </si>
  <si>
    <t>Fill w/o format</t>
  </si>
  <si>
    <t>Ctrl + D</t>
  </si>
  <si>
    <t>Design + Build</t>
  </si>
  <si>
    <t>Des / labour</t>
  </si>
  <si>
    <t>=Hours x price per hr.</t>
  </si>
  <si>
    <t>= Hrs x price F4</t>
  </si>
  <si>
    <t>=Labour / Total hrs</t>
  </si>
  <si>
    <t>Labour hours</t>
  </si>
  <si>
    <t>Design hrs %</t>
  </si>
  <si>
    <t>Item price ($) 1</t>
  </si>
  <si>
    <t>Item price ($) 2</t>
  </si>
  <si>
    <t>CTRL + R</t>
  </si>
  <si>
    <t>Price per hour</t>
  </si>
  <si>
    <t>Problem? Use show formulas</t>
  </si>
  <si>
    <t>=Income/total income</t>
  </si>
  <si>
    <t>Profit USD</t>
  </si>
  <si>
    <t>Income as % of total</t>
  </si>
  <si>
    <t>1. Item costs</t>
  </si>
  <si>
    <t>2. Profit calcs</t>
  </si>
  <si>
    <t>% of design hrs</t>
  </si>
  <si>
    <t>Yes</t>
  </si>
  <si>
    <t>No</t>
  </si>
  <si>
    <t>Siem Reap</t>
  </si>
  <si>
    <t>Phnom Penh</t>
  </si>
  <si>
    <t>This is rated 5/5 in terms of how useful!</t>
  </si>
  <si>
    <t>How to use:</t>
  </si>
  <si>
    <t>Quantity</t>
  </si>
  <si>
    <t>Britney Spears</t>
  </si>
  <si>
    <t>Aeon</t>
  </si>
  <si>
    <t>Amount</t>
  </si>
  <si>
    <t>City</t>
  </si>
  <si>
    <t>Select which columns you would like to remove duplicates from and press OK</t>
  </si>
  <si>
    <t>Be sure to remove all the row.</t>
  </si>
  <si>
    <t>Select Data then Remove Duplicates</t>
  </si>
  <si>
    <t xml:space="preserve">Use if duplicates are wrong! </t>
  </si>
  <si>
    <t>Select the column of data that you'd like to permanently remove duplicates from.</t>
  </si>
  <si>
    <t>Deletes them completely.</t>
  </si>
  <si>
    <t>Remove duplicate values</t>
  </si>
  <si>
    <t>Choose to highlight unique or duplicate values and press OK</t>
  </si>
  <si>
    <t>So maybe add 0.1 to make them unique!</t>
  </si>
  <si>
    <t>Select Home, Conditional Formatting drop down and Highlight Cell Rules - Duplicate values</t>
  </si>
  <si>
    <t>E.g. VLOOKUPs look up the first instance only.</t>
  </si>
  <si>
    <t>Select the data table that you want to highlight for unique or duplicate values</t>
  </si>
  <si>
    <t>Use if duplicates are annoying but right!</t>
  </si>
  <si>
    <t>Highlight unique or duplicate values</t>
  </si>
  <si>
    <t>What it does/when to use</t>
  </si>
  <si>
    <t>Central Market</t>
  </si>
  <si>
    <t>Toys</t>
  </si>
  <si>
    <t>Sorya Shopping Center</t>
  </si>
  <si>
    <t>Aeon Mall</t>
  </si>
  <si>
    <t>Description</t>
  </si>
  <si>
    <t>Family name</t>
  </si>
  <si>
    <t>Given name</t>
  </si>
  <si>
    <t>Customer</t>
  </si>
  <si>
    <t>Product #</t>
  </si>
  <si>
    <t>Centre</t>
  </si>
  <si>
    <t>duplicates</t>
  </si>
  <si>
    <t>Answer</t>
  </si>
  <si>
    <t>Honda</t>
  </si>
  <si>
    <t>Madonna</t>
  </si>
  <si>
    <t>Microsoft</t>
  </si>
  <si>
    <t>Adele</t>
  </si>
  <si>
    <t>Bangkok</t>
  </si>
  <si>
    <t>Facebook</t>
  </si>
  <si>
    <t>Justin Bieber</t>
  </si>
  <si>
    <t>Katy Perry</t>
  </si>
  <si>
    <t>Facebook likes (M)</t>
  </si>
  <si>
    <t>Sponsor</t>
  </si>
  <si>
    <t>Concert sales</t>
  </si>
  <si>
    <t>NOTE: Remember "change source data" and "refresh"! If you update your backing table.</t>
  </si>
  <si>
    <t>Delete the empty row under the data range, then add this new row into the pivot table group</t>
  </si>
  <si>
    <t>In the "values" box on the bottom right, click the "sum of values", then "value field settings", then change "sum" to "count" and press OK.</t>
  </si>
  <si>
    <t>On your new menu on the right, click and hold "employees" in the Row labels onto the column labels.</t>
  </si>
  <si>
    <t>Check the range is the table you want and then in the "where…" section, click existing worksheet, and click on cell H4. Press OK.</t>
  </si>
  <si>
    <t>Select cell B8 in the "table examples" sheet, then go to insert-pivot table.</t>
  </si>
  <si>
    <t>Sports</t>
  </si>
  <si>
    <t>Hospital</t>
  </si>
  <si>
    <t>Training</t>
  </si>
  <si>
    <t>Accounting</t>
  </si>
  <si>
    <t>Construction</t>
  </si>
  <si>
    <t>Project</t>
  </si>
  <si>
    <t>Hours worked</t>
  </si>
  <si>
    <t>Timesheets</t>
  </si>
  <si>
    <t>Pivot table examples</t>
  </si>
  <si>
    <t>This is a workaround so may have glitches.</t>
  </si>
  <si>
    <t>Create a column directly after the pivot table, then in the new column go to data-filter and filter buttons will appear like normal across the rest of the table.</t>
  </si>
  <si>
    <t>Custom value filters work around</t>
  </si>
  <si>
    <t>you can sort using data-sort, or manually using the mouse as it becomes a black box + drag/drop</t>
  </si>
  <si>
    <t>Sorting pivot tables</t>
  </si>
  <si>
    <t>Right click anywhere on your main pivot table, then tick the box which shows: "For error values show" and leave blank.</t>
  </si>
  <si>
    <t>Show errors as blanks (in calculated fields)</t>
  </si>
  <si>
    <t>I personally avoid using this and go back to Excel normal mode to do further analysis, it gets tricky otherwise.</t>
  </si>
  <si>
    <t>Click on the "Pivot table", then in the options ribbon, tools section choose: "Calculated Field" and insert your own calculations.</t>
  </si>
  <si>
    <t>Insert your own calculation</t>
  </si>
  <si>
    <t>A lot of the time, data from a pivot table looks silly and makes more sense in a table. Think about this.</t>
  </si>
  <si>
    <t>Pivot charts are just charts on pivot tables. Easiest way to set this up is to click on the pivot table, then insert a chart like normal. Go to "Insert Ribbon", then choose your chart type. The main difference over a regular chart is that you can filter/unfilter directly in the chart by clicking the down arrow next to your heading.</t>
  </si>
  <si>
    <t>Create a Pivot chart</t>
  </si>
  <si>
    <t>This is tricky and easily forgotten. Alternatively you can manually link each cell in your first column after the pivot table and go from there.</t>
  </si>
  <si>
    <t>Pivot tables do not follow normal Excel rules for autofill. To get back to normal, go to file - options - formulas and UNKTICK the box which says "Use Getpivotdata functions for PivotTable references". If you do not, the GETPIVOTDATA formulas come out. They work but do not autofill.</t>
  </si>
  <si>
    <t>Further analysis after pivot table.</t>
  </si>
  <si>
    <t>In Excel 2013 this works differently, On your RHS menu, you can choose "More tables…"</t>
  </si>
  <si>
    <t>Click anywhere inside the first pivot table and click "insert pivot table". Note if you do it this way, when you refresh one, you'll refresh the second (and third/fourth…) one.</t>
  </si>
  <si>
    <t>Create a second pivot table.</t>
  </si>
  <si>
    <t>You can value headings by going to "Value field settings" and editing text in the "custom name" field.</t>
  </si>
  <si>
    <t>Rename headings</t>
  </si>
  <si>
    <t>Only do this if you have different calculations otherwise it looks silly.</t>
  </si>
  <si>
    <t>Drag what you want your values to be AGAIN! Why… see below!</t>
  </si>
  <si>
    <t>Put values in twice</t>
  </si>
  <si>
    <t>You can't have a field in filter AND in a row/columns box.</t>
  </si>
  <si>
    <t>Drag one set of data into the filter box, then choose what to filter by clicking on the new drop down list which appears.</t>
  </si>
  <si>
    <t>Filter to only see some items</t>
  </si>
  <si>
    <t>N/A - Only use a logical grouping. Very useful for dates and also for numbers.</t>
  </si>
  <si>
    <t>Select the cells with entries you want to group, then right click and choose group. You now have a new field which you can move around through any of the four pivot table boxes.</t>
  </si>
  <si>
    <t>Group together other data</t>
  </si>
  <si>
    <t>Right click on dates on your main pivot table, then choose "group" and select one or more options which you want.</t>
  </si>
  <si>
    <t>Group together dates into months, quarters, years etc.</t>
  </si>
  <si>
    <t>You want the sum function 99% of the time, but sometimes Excel doesn't realise this. If you click on the values section you put in then "value field settings", you can change to Sum or other functions like average, count etc.</t>
  </si>
  <si>
    <t>Click on table then on RHS, click on the field in the "Value" box, and go to "Field Value Settings", then change to sum, count, average etc.</t>
  </si>
  <si>
    <t>Change from sum of values to count, average etc.</t>
  </si>
  <si>
    <t>Remove blanks first.</t>
  </si>
  <si>
    <t>Click on table, then on the new ribbon, choose "change data source" and select data.</t>
  </si>
  <si>
    <t>Add new data</t>
  </si>
  <si>
    <t>You can change the style in the "design" ribbon half way across the screen.</t>
  </si>
  <si>
    <t>Change design</t>
  </si>
  <si>
    <t>Advanced pivot table tools</t>
  </si>
  <si>
    <t>Re-order the priority by moving them around too.</t>
  </si>
  <si>
    <t>You can move these around between columns and rows (note two in row labels is quite useful) by dragging and dropping. You can also drag and drop items above/below to change priority where they appear.</t>
  </si>
  <si>
    <t>Change layout</t>
  </si>
  <si>
    <t>It doesn't update automatically so remember to do this!</t>
  </si>
  <si>
    <t>Click on the table, then go to new menu &amp; click "refresh" or press Alt F5.</t>
  </si>
  <si>
    <t>Refresh table</t>
  </si>
  <si>
    <t>Sometimes it says you can't delete. Select a wider range then try again.</t>
  </si>
  <si>
    <t xml:space="preserve"> To delete, select the whole table the normal way then hit delete on your keyboard.</t>
  </si>
  <si>
    <t>Delete pivot table</t>
  </si>
  <si>
    <t>Sometimes Excel doesn't do it as sums, so see below if this is the case.</t>
  </si>
  <si>
    <t xml:space="preserve"> You want the values in the "values" section, and other amounts mainly in the "row labels" section.</t>
  </si>
  <si>
    <t>Stick values in there!</t>
  </si>
  <si>
    <t>Excel doesn't always predict this right so you can change it, see below.</t>
  </si>
  <si>
    <t>Click on the table and use the new menu. Tick the boxes on the top part of the screen which you want shown to get them on the table. Excel predicts where you want them but you can edit it. This is in the bottom of the menu. You can unselect anything too by pressing the tick box again. NOTE: most of the time you're done at this step!</t>
  </si>
  <si>
    <t>Add rows into pivot tables</t>
  </si>
  <si>
    <t>Remember to click on the pivot table to get the side menu.</t>
  </si>
  <si>
    <t xml:space="preserve"> Two new "ribbons" appear under "pivot tables" after your other ones and a white box (with pictures. Click on the box to get a new menu on your right hand side ("RHS")</t>
  </si>
  <si>
    <t>Activate pivot table</t>
  </si>
  <si>
    <t>The range must be correct. If you extend the range later on, you'll need to change this in the "options" ribbon, then click change source data and select inn the same way.</t>
  </si>
  <si>
    <t xml:space="preserve"> Check the selected range is what you want, (if not select the top left cell, then hold and drag to the whole table. Then then click the location. If on the same sheet, select "existing worksheet", then click on the top left place where you want it. Press OK.</t>
  </si>
  <si>
    <t>Choose data you want in pivot table</t>
  </si>
  <si>
    <t xml:space="preserve">Data must be set out with headings in every row/column. </t>
  </si>
  <si>
    <t xml:space="preserve"> Select any cell in your table, then insert- pivot table (windows). Or data-pivot table-create manual  for Macs</t>
  </si>
  <si>
    <t>Insert a pivot table</t>
  </si>
  <si>
    <t>How to set up your pivot table</t>
  </si>
  <si>
    <t>When you want to summarise data in a neat table. Applies when you have one (or more) columns with data that repeats itself, and others which do not.</t>
  </si>
  <si>
    <t>Excel guesses what you are trying to do, so its practical.</t>
  </si>
  <si>
    <t>A pivot table report is a tool where Excel summarises &amp; analyse details in a long table into a smaller one.</t>
  </si>
  <si>
    <t>Pivot table reports</t>
  </si>
  <si>
    <t>For more info on structured reference language click here.</t>
  </si>
  <si>
    <t>Just the portion of the columns in the current row. #This Row cannot be combined with any other special item specifiers. Use it to force implicit intersection behaviour for the reference or to override implicit intersection behaviour and refer to single values from a column. For more examples, see Examples of using structured references.</t>
  </si>
  <si>
    <t>=Table1[#This Row]</t>
  </si>
  <si>
    <t>Just the total row. If none exists, then it returns null.</t>
  </si>
  <si>
    <t>=Table1[#Totals]</t>
  </si>
  <si>
    <t>Just the header row.</t>
  </si>
  <si>
    <t>=Table1[#Headers]</t>
  </si>
  <si>
    <t>Just the data.</t>
  </si>
  <si>
    <t>=Table1[#Data]</t>
  </si>
  <si>
    <t>The entire table, including column headers, data, and totals (if any).</t>
  </si>
  <si>
    <t>=Table1[#All]</t>
  </si>
  <si>
    <t xml:space="preserve">For more information, visit http://office.microsoft.com/en-gb/excel-help/using-structured-references-with-excel-tables-HA010155686.aspx </t>
  </si>
  <si>
    <t>Referencing explained</t>
  </si>
  <si>
    <t>When you refer to a cell on a different row (even in a group), you see normal references. (A1 etc.) &amp; no auto-fill.</t>
  </si>
  <si>
    <t>Normal range</t>
  </si>
  <si>
    <r>
      <t>When in a formula, you refer a cell in the same row, Excel will mark it as [@</t>
    </r>
    <r>
      <rPr>
        <i/>
        <sz val="11"/>
        <color theme="1"/>
        <rFont val="Calibri"/>
        <family val="2"/>
        <scheme val="minor"/>
      </rPr>
      <t>column name</t>
    </r>
    <r>
      <rPr>
        <sz val="11"/>
        <color theme="1"/>
        <rFont val="Calibri"/>
        <family val="2"/>
        <scheme val="minor"/>
      </rPr>
      <t>] &amp; auto-fill.</t>
    </r>
  </si>
  <si>
    <t>Named range</t>
  </si>
  <si>
    <t>Explanation</t>
  </si>
  <si>
    <t>Feature</t>
  </si>
  <si>
    <t>Special formula rules</t>
  </si>
  <si>
    <t>Format your numbers again after this.</t>
  </si>
  <si>
    <t>Not a table feature, but often used with table. Clear formats then choose style. (Home→ Clear→ Clear formats.</t>
  </si>
  <si>
    <t>Remove other formats</t>
  </si>
  <si>
    <t>N/A you can go back if you want.</t>
  </si>
  <si>
    <t>Click in your table and choose "Banded rows". This table has them, the one above doesn't.</t>
  </si>
  <si>
    <t>Banded rows</t>
  </si>
  <si>
    <t>Remember its different!</t>
  </si>
  <si>
    <t>Ctrl A selects the table (without headings), press again to include headings and a third time for the whole sheet.</t>
  </si>
  <si>
    <t>Select all</t>
  </si>
  <si>
    <t>If you have data after the table (to the right) this will move some but not all the column!</t>
  </si>
  <si>
    <t>Ctrl space: Selects the column portion in the table only, press again to include title, and a third time for whole column in sheet.</t>
  </si>
  <si>
    <t>Select column</t>
  </si>
  <si>
    <t>You may lose the heading names.</t>
  </si>
  <si>
    <t xml:space="preserve"> To get back to normal mode. In the tables ribbon, click "convert to range". A "range" is what Excel calls a normal set of data. Advantage is it keeps the format!</t>
  </si>
  <si>
    <t>Get back!</t>
  </si>
  <si>
    <t>Also the word "total" appears in your first column, which may not be what you want.</t>
  </si>
  <si>
    <t>Add a total row as a choice . For each column, choose what type of total you want. "Sum" and "count" are the most useful. Note SUBTOTAL formula is used!</t>
  </si>
  <si>
    <t>Total row!</t>
  </si>
  <si>
    <t>You may not want this new data in the table, click on the "lightning" box and  choose "undo auto table expansion"</t>
  </si>
  <si>
    <t>Write data in the row below or the column on the right and its automatic! Or you can select columns/rows and "insert" like normal.</t>
  </si>
  <si>
    <t>Extend table</t>
  </si>
  <si>
    <t>Extra tips</t>
  </si>
  <si>
    <r>
      <t xml:space="preserve">This may not be what you want, click the box and choose "undo…" if you prefer. Also it doesn't </t>
    </r>
    <r>
      <rPr>
        <i/>
        <sz val="11"/>
        <color theme="1"/>
        <rFont val="Calibri"/>
        <family val="2"/>
        <scheme val="minor"/>
      </rPr>
      <t>always</t>
    </r>
    <r>
      <rPr>
        <sz val="11"/>
        <color theme="1"/>
        <rFont val="Calibri"/>
        <family val="2"/>
        <scheme val="minor"/>
      </rPr>
      <t xml:space="preserve"> do this, formulas section below explains more.</t>
    </r>
  </si>
  <si>
    <t>Enter a formula in a row calculating using other data in that row, it fills down all the way!</t>
  </si>
  <si>
    <t xml:space="preserve"> Choose your style! On the right of the new ribbon.</t>
  </si>
  <si>
    <t>Choose format</t>
  </si>
  <si>
    <t xml:space="preserve"> A new "ribbon" appears called "table tools".</t>
  </si>
  <si>
    <t>New ribbon</t>
  </si>
  <si>
    <t>See above</t>
  </si>
  <si>
    <t xml:space="preserve"> Check the selected range covers your data, and normally tick "My table has headers".</t>
  </si>
  <si>
    <t>Select data</t>
  </si>
  <si>
    <t>Headings should be in every column, otherwise Excel marks as "Column1/2" etc.</t>
  </si>
  <si>
    <t xml:space="preserve"> Select any cell in your table, then Ctrl T or "insert-table". </t>
  </si>
  <si>
    <t>Create table</t>
  </si>
  <si>
    <t xml:space="preserve"> Has a feature similar to freeze panes automatically for freezing top rows.</t>
  </si>
  <si>
    <t>Auto-freeze</t>
  </si>
  <si>
    <t xml:space="preserve"> automatically expands when you write in a new row or a new column. This means no more re-choosing data for VLOOKUPs, Charts, Sumifs, Pivot tables. </t>
  </si>
  <si>
    <t>Auto-grow</t>
  </si>
  <si>
    <t xml:space="preserve"> </t>
  </si>
  <si>
    <t xml:space="preserve"> Can automatically give you totals of various types.</t>
  </si>
  <si>
    <t>Auto-total</t>
  </si>
  <si>
    <t xml:space="preserve"> Automatically applies named ranges to each column &amp; the table as a whole. This can make it easier for others to understand and is less risky for errors.</t>
  </si>
  <si>
    <t>Auto-naming</t>
  </si>
  <si>
    <t xml:space="preserve"> Puts a filter in automatically.</t>
  </si>
  <si>
    <t>Auto-filter</t>
  </si>
  <si>
    <t xml:space="preserve"> Has alternative rows with different formatting.</t>
  </si>
  <si>
    <t>Auto-format</t>
  </si>
  <si>
    <t xml:space="preserve"> If you enter one formula, it does auto fill automatically.</t>
  </si>
  <si>
    <t>Auto-formulas</t>
  </si>
  <si>
    <t xml:space="preserve"> Makes a table pretty using an Excel pre-set method.</t>
  </si>
  <si>
    <t>Smart format</t>
  </si>
  <si>
    <t>Explanation continued</t>
  </si>
  <si>
    <t>Excel can format range as a super - table, although Excel calls this a "table" which has many advantages:</t>
  </si>
  <si>
    <t>Excel calls any unformatted data a "range", this can be over many columns or rows.</t>
  </si>
  <si>
    <t>Super tables</t>
  </si>
  <si>
    <t>Over $4</t>
  </si>
  <si>
    <t>Category</t>
  </si>
  <si>
    <t>Banking</t>
  </si>
  <si>
    <t>Excel training</t>
  </si>
  <si>
    <t>Farming</t>
  </si>
  <si>
    <t>Convert table back to range</t>
  </si>
  <si>
    <t>Law</t>
  </si>
  <si>
    <t>Type "Finished" in column after "Average", then undo automatic table expansion.</t>
  </si>
  <si>
    <t>Add a total row</t>
  </si>
  <si>
    <t>Add a new column after "% in Laos" called "Average"</t>
  </si>
  <si>
    <t>Calculate  the formula columns (ther formula descriptions are above the columns)</t>
  </si>
  <si>
    <t>Untick "banded rows"</t>
  </si>
  <si>
    <t>Choose a colour you like!</t>
  </si>
  <si>
    <t>Make super table</t>
  </si>
  <si>
    <t>% in Laos</t>
  </si>
  <si>
    <t>Cost for Thailand</t>
  </si>
  <si>
    <t>Total days</t>
  </si>
  <si>
    <t>Thailand</t>
  </si>
  <si>
    <t>Course</t>
  </si>
  <si>
    <t>Example instructions</t>
  </si>
  <si>
    <t>Average days</t>
  </si>
  <si>
    <t>Laos/Total days</t>
  </si>
  <si>
    <t>Add countries</t>
  </si>
  <si>
    <t>X-men</t>
  </si>
  <si>
    <t>Superman</t>
  </si>
  <si>
    <t>Simpsons</t>
  </si>
  <si>
    <t>Sorya</t>
  </si>
  <si>
    <t>Star wars</t>
  </si>
  <si>
    <t>Avatar</t>
  </si>
  <si>
    <t>Hunger games</t>
  </si>
  <si>
    <t>Convert back to range!</t>
  </si>
  <si>
    <t>Titanic</t>
  </si>
  <si>
    <t>Hobbit</t>
  </si>
  <si>
    <t>James Bond</t>
  </si>
  <si>
    <t>Add a new row, only 25 boys under 18.</t>
  </si>
  <si>
    <t>Scroll down! &amp; see freeze panes.</t>
  </si>
  <si>
    <t>Create a red table</t>
  </si>
  <si>
    <t>Create super table!</t>
  </si>
  <si>
    <t>Women</t>
  </si>
  <si>
    <t>Girls</t>
  </si>
  <si>
    <t>Males</t>
  </si>
  <si>
    <t>Men</t>
  </si>
  <si>
    <t>Boys</t>
  </si>
  <si>
    <t>Cinema</t>
  </si>
  <si>
    <t>Movie</t>
  </si>
  <si>
    <t>Futuristic</t>
  </si>
  <si>
    <t>Classic</t>
  </si>
  <si>
    <t>Cartoon</t>
  </si>
  <si>
    <t>Fantasy</t>
  </si>
  <si>
    <t>Sci-fi 3D</t>
  </si>
  <si>
    <t>Heroes</t>
  </si>
  <si>
    <t>Drama</t>
  </si>
  <si>
    <t>Mutants</t>
  </si>
  <si>
    <t>Super table examples</t>
  </si>
  <si>
    <t>Cell refs</t>
  </si>
  <si>
    <t>Table examples</t>
  </si>
  <si>
    <t>Super Tables</t>
  </si>
  <si>
    <t>Text clean up</t>
  </si>
  <si>
    <t>Pivot tables</t>
  </si>
  <si>
    <t>Grand Total</t>
  </si>
  <si>
    <t>Create SUM formula for total girls</t>
  </si>
  <si>
    <t>How much is the total days in CAMBODIA (use SUM)</t>
  </si>
  <si>
    <t>Daily cost</t>
  </si>
  <si>
    <t>Daily cost x Thai</t>
  </si>
  <si>
    <t>Clothes</t>
  </si>
  <si>
    <t>Products</t>
  </si>
  <si>
    <t>Remove dupes of 2 cols.</t>
  </si>
  <si>
    <t>Change the first entry to 30 hours and watch the pivot table not change until you refresh</t>
  </si>
  <si>
    <t>Go back to zero, enter date &amp; hours</t>
  </si>
  <si>
    <t>Siem reap</t>
  </si>
  <si>
    <t>c</t>
  </si>
  <si>
    <t>After exercises redo with multiple tables, charts &amp; slicers</t>
  </si>
  <si>
    <t>3. Sales projections</t>
  </si>
  <si>
    <t>Rel. Units x price</t>
  </si>
  <si>
    <t xml:space="preserve">Abs. </t>
  </si>
  <si>
    <t>Mixed (lock col $K &amp; row $17, other references relative)</t>
  </si>
  <si>
    <t>Increase</t>
  </si>
  <si>
    <t>Units</t>
  </si>
  <si>
    <t>% of total units</t>
  </si>
  <si>
    <t>4cast (low)</t>
  </si>
  <si>
    <t>4cast (med)</t>
  </si>
  <si>
    <t>4cast (high)</t>
  </si>
  <si>
    <t>Concert sales dashboard exercise</t>
  </si>
  <si>
    <t>Raw data</t>
  </si>
  <si>
    <t>Instructions area</t>
  </si>
  <si>
    <t>Revenue ($M)</t>
  </si>
  <si>
    <t>Pivot Table</t>
  </si>
  <si>
    <t>1. Total Ticket sales by month</t>
  </si>
  <si>
    <t>2. Count of ticket sales by artist</t>
  </si>
  <si>
    <t>3. Total revenue by city and by country</t>
  </si>
  <si>
    <t>4. Facebook likes by city (columns) and Sponsor (rows)</t>
  </si>
  <si>
    <t>5. Ticket sales by country (% of total)</t>
  </si>
  <si>
    <t>Line chart</t>
  </si>
  <si>
    <t>Bar chart</t>
  </si>
  <si>
    <t>Column chart</t>
  </si>
  <si>
    <t>Regular Pivot table</t>
  </si>
  <si>
    <t>Doughnut chart</t>
  </si>
  <si>
    <t>Chart edits</t>
  </si>
  <si>
    <t>Reduce clutter, comma in numbers.</t>
  </si>
  <si>
    <t>Sort, gap width = 60, reduce clutter &amp; data labels</t>
  </si>
  <si>
    <t>Cond. 4mat→ colour scales</t>
  </si>
  <si>
    <t>Cambo data label &amp; make Thai white</t>
  </si>
  <si>
    <t>Slicers &amp; timelines</t>
  </si>
  <si>
    <t>Finishing touches</t>
  </si>
  <si>
    <t>a</t>
  </si>
  <si>
    <t>Add slicers to chart area for "City" &amp; "Artist"</t>
  </si>
  <si>
    <t>Clean it up</t>
  </si>
  <si>
    <t>b</t>
  </si>
  <si>
    <t>Add timeline for year</t>
  </si>
  <si>
    <t>Remove field buttons from all charts (Select chart→ Analyse→ Field buttons)</t>
  </si>
  <si>
    <t>Link all Slicers &amp; timeline to all Pivot tables</t>
  </si>
  <si>
    <t>Clean up number formats everywhere &amp; rename charts</t>
  </si>
  <si>
    <t>Pivots area</t>
  </si>
  <si>
    <t>Sum of Revenue ($M)</t>
  </si>
  <si>
    <t>Sum of Facebook likes (M)</t>
  </si>
  <si>
    <t>Feb</t>
  </si>
  <si>
    <t>Mar</t>
  </si>
  <si>
    <t>Apr</t>
  </si>
  <si>
    <t>May</t>
  </si>
  <si>
    <t>Jun</t>
  </si>
  <si>
    <t>Jul</t>
  </si>
  <si>
    <t>Aug</t>
  </si>
  <si>
    <t>Sum of Sales</t>
  </si>
  <si>
    <t>Row Labels</t>
  </si>
  <si>
    <t>Column Labels</t>
  </si>
  <si>
    <t>Charts Area</t>
  </si>
  <si>
    <t>Pivots area (solution)</t>
  </si>
  <si>
    <t>Charts Area (Solution)</t>
  </si>
  <si>
    <t>Dashboard</t>
  </si>
  <si>
    <t>Exercise</t>
  </si>
  <si>
    <t>Ref or ex.</t>
  </si>
  <si>
    <t>F</t>
  </si>
  <si>
    <t>M</t>
  </si>
  <si>
    <t>Add column called "Comments"</t>
  </si>
  <si>
    <t>Training days by country</t>
  </si>
  <si>
    <t>Group, double click, refresh, rearrange a few times, count, % of total</t>
  </si>
  <si>
    <t>On the new menu on the right, click on the box next to "project", then "cost", then "employee". Voila! This is normally all you need to know.</t>
  </si>
  <si>
    <t>Ex slicers</t>
  </si>
  <si>
    <r>
      <t xml:space="preserve">Create Pivot of above with </t>
    </r>
    <r>
      <rPr>
        <b/>
        <sz val="11"/>
        <color theme="1"/>
        <rFont val="Calibri"/>
        <family val="2"/>
        <scheme val="minor"/>
      </rPr>
      <t xml:space="preserve">Hours </t>
    </r>
    <r>
      <rPr>
        <sz val="11"/>
        <color theme="1"/>
        <rFont val="Calibri"/>
        <family val="2"/>
        <scheme val="minor"/>
      </rPr>
      <t xml:space="preserve">by </t>
    </r>
    <r>
      <rPr>
        <b/>
        <sz val="11"/>
        <color theme="1"/>
        <rFont val="Calibri"/>
        <family val="2"/>
        <scheme val="minor"/>
      </rPr>
      <t>employee</t>
    </r>
  </si>
  <si>
    <t>Analyze→ Insert slicer</t>
  </si>
  <si>
    <r>
      <t xml:space="preserve">Tick boxes for </t>
    </r>
    <r>
      <rPr>
        <b/>
        <sz val="11"/>
        <color theme="1"/>
        <rFont val="Calibri"/>
        <family val="2"/>
        <scheme val="minor"/>
      </rPr>
      <t>Employee</t>
    </r>
    <r>
      <rPr>
        <sz val="11"/>
        <color theme="1"/>
        <rFont val="Calibri"/>
        <family val="2"/>
        <scheme val="minor"/>
      </rPr>
      <t xml:space="preserve"> &amp; </t>
    </r>
    <r>
      <rPr>
        <b/>
        <sz val="11"/>
        <color theme="1"/>
        <rFont val="Calibri"/>
        <family val="2"/>
        <scheme val="minor"/>
      </rPr>
      <t>Project</t>
    </r>
    <r>
      <rPr>
        <sz val="11"/>
        <color theme="1"/>
        <rFont val="Calibri"/>
        <family val="2"/>
        <scheme val="minor"/>
      </rPr>
      <t>→ OK</t>
    </r>
  </si>
  <si>
    <t>Watch how "Employee" buttons filters &amp; same for project</t>
  </si>
  <si>
    <t>Copy &amp; paste Pivot table (to right a few columns away)</t>
  </si>
  <si>
    <r>
      <t xml:space="preserve">Change to have </t>
    </r>
    <r>
      <rPr>
        <b/>
        <sz val="11"/>
        <color theme="1"/>
        <rFont val="Calibri"/>
        <family val="2"/>
        <scheme val="minor"/>
      </rPr>
      <t xml:space="preserve">cost </t>
    </r>
    <r>
      <rPr>
        <sz val="11"/>
        <color theme="1"/>
        <rFont val="Calibri"/>
        <family val="2"/>
        <scheme val="minor"/>
      </rPr>
      <t xml:space="preserve">by </t>
    </r>
    <r>
      <rPr>
        <b/>
        <sz val="11"/>
        <color theme="1"/>
        <rFont val="Calibri"/>
        <family val="2"/>
        <scheme val="minor"/>
      </rPr>
      <t>month</t>
    </r>
  </si>
  <si>
    <t>Watch slicers affect both</t>
  </si>
  <si>
    <t>Create bar chart from Hours by employee table</t>
  </si>
  <si>
    <t>Create line chart from cost by month table</t>
  </si>
  <si>
    <t>Click in new Pivot→ Analyze→ Insert timeline</t>
  </si>
  <si>
    <t>Click Timeline → Format → Report connections→ Tick both</t>
  </si>
  <si>
    <t>Click first Pivot→ Analyze→ Filter connections→ Untick "Employee" slicer</t>
  </si>
  <si>
    <t>Singer</t>
  </si>
  <si>
    <t>Count of Revenue ($M)</t>
  </si>
  <si>
    <t>Female spectators</t>
  </si>
  <si>
    <t>Male spectators</t>
  </si>
  <si>
    <r>
      <t xml:space="preserve">What was the total </t>
    </r>
    <r>
      <rPr>
        <u/>
        <sz val="11"/>
        <color theme="1"/>
        <rFont val="Calibri"/>
        <family val="2"/>
        <scheme val="minor"/>
      </rPr>
      <t xml:space="preserve">facebook likes </t>
    </r>
    <r>
      <rPr>
        <sz val="11"/>
        <color theme="1"/>
        <rFont val="Calibri"/>
        <family val="2"/>
        <scheme val="minor"/>
      </rPr>
      <t xml:space="preserve">in </t>
    </r>
    <r>
      <rPr>
        <b/>
        <sz val="11"/>
        <color theme="1"/>
        <rFont val="Calibri"/>
        <family val="2"/>
        <scheme val="minor"/>
      </rPr>
      <t>July</t>
    </r>
    <r>
      <rPr>
        <sz val="11"/>
        <color theme="1"/>
        <rFont val="Calibri"/>
        <family val="2"/>
        <scheme val="minor"/>
      </rPr>
      <t>?</t>
    </r>
  </si>
  <si>
    <r>
      <t xml:space="preserve">What were </t>
    </r>
    <r>
      <rPr>
        <u/>
        <sz val="11"/>
        <color theme="1"/>
        <rFont val="Calibri"/>
        <family val="2"/>
        <scheme val="minor"/>
      </rPr>
      <t xml:space="preserve">sales </t>
    </r>
    <r>
      <rPr>
        <sz val="11"/>
        <color theme="1"/>
        <rFont val="Calibri"/>
        <family val="2"/>
        <scheme val="minor"/>
      </rPr>
      <t xml:space="preserve">of </t>
    </r>
    <r>
      <rPr>
        <b/>
        <sz val="11"/>
        <color theme="1"/>
        <rFont val="Calibri"/>
        <family val="2"/>
        <scheme val="minor"/>
      </rPr>
      <t>Madonna (singer)</t>
    </r>
    <r>
      <rPr>
        <sz val="11"/>
        <color theme="1"/>
        <rFont val="Calibri"/>
        <family val="2"/>
        <scheme val="minor"/>
      </rPr>
      <t xml:space="preserve"> in </t>
    </r>
    <r>
      <rPr>
        <b/>
        <sz val="11"/>
        <color theme="1"/>
        <rFont val="Calibri"/>
        <family val="2"/>
        <scheme val="minor"/>
      </rPr>
      <t>August</t>
    </r>
    <r>
      <rPr>
        <sz val="11"/>
        <color theme="1"/>
        <rFont val="Calibri"/>
        <family val="2"/>
        <scheme val="minor"/>
      </rPr>
      <t>?</t>
    </r>
  </si>
  <si>
    <r>
      <t xml:space="preserve">Which </t>
    </r>
    <r>
      <rPr>
        <b/>
        <sz val="11"/>
        <color theme="1"/>
        <rFont val="Calibri"/>
        <family val="2"/>
        <scheme val="minor"/>
      </rPr>
      <t xml:space="preserve">city </t>
    </r>
    <r>
      <rPr>
        <sz val="11"/>
        <color theme="1"/>
        <rFont val="Calibri"/>
        <family val="2"/>
        <scheme val="minor"/>
      </rPr>
      <t xml:space="preserve">had the highest number of </t>
    </r>
    <r>
      <rPr>
        <u/>
        <sz val="11"/>
        <color theme="1"/>
        <rFont val="Calibri"/>
        <family val="2"/>
        <scheme val="minor"/>
      </rPr>
      <t>sales</t>
    </r>
    <r>
      <rPr>
        <sz val="11"/>
        <color theme="1"/>
        <rFont val="Calibri"/>
        <family val="2"/>
        <scheme val="minor"/>
      </rPr>
      <t>? How much</t>
    </r>
  </si>
  <si>
    <r>
      <t>F</t>
    </r>
    <r>
      <rPr>
        <u/>
        <sz val="11"/>
        <color theme="1"/>
        <rFont val="Calibri"/>
        <family val="2"/>
        <scheme val="minor"/>
      </rPr>
      <t xml:space="preserve">acebook likes </t>
    </r>
    <r>
      <rPr>
        <sz val="11"/>
        <color theme="1"/>
        <rFont val="Calibri"/>
        <family val="2"/>
        <scheme val="minor"/>
      </rPr>
      <t xml:space="preserve">for </t>
    </r>
    <r>
      <rPr>
        <b/>
        <sz val="11"/>
        <color theme="1"/>
        <rFont val="Calibri"/>
        <family val="2"/>
        <scheme val="minor"/>
      </rPr>
      <t xml:space="preserve">Coca cola's </t>
    </r>
    <r>
      <rPr>
        <sz val="11"/>
        <color theme="1"/>
        <rFont val="Calibri"/>
        <family val="2"/>
        <scheme val="minor"/>
      </rPr>
      <t xml:space="preserve">sponsored </t>
    </r>
    <r>
      <rPr>
        <b/>
        <sz val="11"/>
        <color theme="1"/>
        <rFont val="Calibri"/>
        <family val="2"/>
        <scheme val="minor"/>
      </rPr>
      <t xml:space="preserve">Cambodia </t>
    </r>
    <r>
      <rPr>
        <sz val="11"/>
        <color theme="1"/>
        <rFont val="Calibri"/>
        <family val="2"/>
        <scheme val="minor"/>
      </rPr>
      <t>events?</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</si>
  <si>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 (singer)</t>
    </r>
    <r>
      <rPr>
        <sz val="11"/>
        <color theme="1"/>
        <rFont val="Calibri"/>
        <family val="2"/>
        <scheme val="minor"/>
      </rPr>
      <t>? How much</t>
    </r>
  </si>
  <si>
    <r>
      <rPr>
        <b/>
        <sz val="11"/>
        <color theme="1"/>
        <rFont val="Calibri"/>
        <family val="2"/>
        <scheme val="minor"/>
      </rPr>
      <t xml:space="preserve">City </t>
    </r>
    <r>
      <rPr>
        <sz val="11"/>
        <color theme="1"/>
        <rFont val="Calibri"/>
        <family val="2"/>
        <scheme val="minor"/>
      </rPr>
      <t xml:space="preserve">with most </t>
    </r>
    <r>
      <rPr>
        <u/>
        <sz val="11"/>
        <color theme="1"/>
        <rFont val="Calibri"/>
        <family val="2"/>
        <scheme val="minor"/>
      </rPr>
      <t xml:space="preserve">sales </t>
    </r>
    <r>
      <rPr>
        <sz val="11"/>
        <color theme="1"/>
        <rFont val="Calibri"/>
        <family val="2"/>
        <scheme val="minor"/>
      </rPr>
      <t xml:space="preserve">for </t>
    </r>
    <r>
      <rPr>
        <b/>
        <sz val="11"/>
        <color theme="1"/>
        <rFont val="Calibri"/>
        <family val="2"/>
        <scheme val="minor"/>
      </rPr>
      <t>Madonna</t>
    </r>
    <r>
      <rPr>
        <sz val="11"/>
        <color theme="1"/>
        <rFont val="Calibri"/>
        <family val="2"/>
        <scheme val="minor"/>
      </rPr>
      <t xml:space="preserve"> &amp; </t>
    </r>
    <r>
      <rPr>
        <b/>
        <sz val="11"/>
        <color theme="1"/>
        <rFont val="Calibri"/>
        <family val="2"/>
        <scheme val="minor"/>
      </rPr>
      <t>Honda Sponsor</t>
    </r>
    <r>
      <rPr>
        <sz val="11"/>
        <color theme="1"/>
        <rFont val="Calibri"/>
        <family val="2"/>
        <scheme val="minor"/>
      </rPr>
      <t>? How much</t>
    </r>
  </si>
  <si>
    <t>Using Pivot tables, find the answers to the questions below. Once you have an answer, go back to zero, and add new items to the Pivot Table.</t>
  </si>
  <si>
    <r>
      <t xml:space="preserve">Total </t>
    </r>
    <r>
      <rPr>
        <u/>
        <sz val="11"/>
        <color theme="1"/>
        <rFont val="Calibri"/>
        <family val="2"/>
        <scheme val="minor"/>
      </rPr>
      <t xml:space="preserve">Female spectators </t>
    </r>
    <r>
      <rPr>
        <sz val="11"/>
        <color theme="1"/>
        <rFont val="Calibri"/>
        <family val="2"/>
        <scheme val="minor"/>
      </rPr>
      <t xml:space="preserve">for </t>
    </r>
    <r>
      <rPr>
        <b/>
        <sz val="11"/>
        <color theme="1"/>
        <rFont val="Calibri"/>
        <family val="2"/>
        <scheme val="minor"/>
      </rPr>
      <t>Phnom Penh (city)</t>
    </r>
    <r>
      <rPr>
        <sz val="11"/>
        <color theme="1"/>
        <rFont val="Calibri"/>
        <family val="2"/>
        <scheme val="minor"/>
      </rPr>
      <t>?</t>
    </r>
  </si>
  <si>
    <r>
      <t xml:space="preserve">Question. </t>
    </r>
    <r>
      <rPr>
        <b/>
        <sz val="11"/>
        <color theme="1"/>
        <rFont val="Calibri"/>
        <family val="2"/>
        <scheme val="minor"/>
      </rPr>
      <t>Category = bold</t>
    </r>
    <r>
      <rPr>
        <sz val="11"/>
        <color theme="1"/>
        <rFont val="Calibri"/>
        <family val="2"/>
        <scheme val="minor"/>
      </rPr>
      <t xml:space="preserve">, </t>
    </r>
    <r>
      <rPr>
        <u/>
        <sz val="11"/>
        <color theme="1"/>
        <rFont val="Calibri"/>
        <family val="2"/>
        <scheme val="minor"/>
      </rPr>
      <t>calculation = underline</t>
    </r>
  </si>
  <si>
    <r>
      <t xml:space="preserve">Total spectators (F+M) for </t>
    </r>
    <r>
      <rPr>
        <b/>
        <sz val="11"/>
        <color theme="1"/>
        <rFont val="Calibri"/>
        <family val="2"/>
        <scheme val="minor"/>
      </rPr>
      <t xml:space="preserve">Phnom Penh </t>
    </r>
    <r>
      <rPr>
        <sz val="11"/>
        <color theme="1"/>
        <rFont val="Calibri"/>
        <family val="2"/>
        <scheme val="minor"/>
      </rPr>
      <t xml:space="preserve">events in </t>
    </r>
    <r>
      <rPr>
        <b/>
        <sz val="11"/>
        <color theme="1"/>
        <rFont val="Calibri"/>
        <family val="2"/>
        <scheme val="minor"/>
      </rPr>
      <t>August</t>
    </r>
    <r>
      <rPr>
        <sz val="11"/>
        <color theme="1"/>
        <rFont val="Calibri"/>
        <family val="2"/>
        <scheme val="minor"/>
      </rPr>
      <t>?</t>
    </r>
  </si>
  <si>
    <t>Add females column &amp; calculate (Girls + Women)</t>
  </si>
  <si>
    <t>Don’t move me!</t>
  </si>
  <si>
    <t>Flash fill</t>
  </si>
  <si>
    <t>Sex</t>
  </si>
  <si>
    <t>Email</t>
  </si>
  <si>
    <t>Last word</t>
  </si>
  <si>
    <t>Kristen Scott Thomas</t>
  </si>
  <si>
    <t>Wanda@cantemail.org</t>
  </si>
  <si>
    <t>Instructions</t>
  </si>
  <si>
    <t>Select col &amp; flash fill</t>
  </si>
  <si>
    <t>Flash fill, then correct the upper case</t>
  </si>
  <si>
    <t>Flash fill, correct the double barred last name, then correct the upper case</t>
  </si>
  <si>
    <t>Games</t>
  </si>
  <si>
    <t>Eva Lily</t>
  </si>
  <si>
    <t>Test@actor.org</t>
  </si>
  <si>
    <t>Chris EVANS</t>
  </si>
  <si>
    <t>Shielded@cap.org</t>
  </si>
  <si>
    <t>Robert Downey Jr</t>
  </si>
  <si>
    <t>iam@ironman.org</t>
  </si>
  <si>
    <t>Phones</t>
  </si>
  <si>
    <t>Scarlett JOhanssen</t>
  </si>
  <si>
    <t>blacknotblack@widow.org</t>
  </si>
  <si>
    <t>Tom Holland</t>
  </si>
  <si>
    <t>spider@man.org</t>
  </si>
  <si>
    <t>Chris Pratt</t>
  </si>
  <si>
    <t>Starlordman@guardians.org</t>
  </si>
  <si>
    <t>Wasp@avengers.net</t>
  </si>
  <si>
    <t>Catherine Zeta Jones</t>
  </si>
  <si>
    <t>Zorro@woman.net</t>
  </si>
  <si>
    <t>Classic Excel</t>
  </si>
  <si>
    <t>Modern Excel</t>
  </si>
  <si>
    <t>Duplicates</t>
  </si>
  <si>
    <t>1. Highlight: Stock</t>
  </si>
  <si>
    <t>2. Product # &amp; center</t>
  </si>
  <si>
    <t>3. Make a list of unique cities</t>
  </si>
  <si>
    <t>Flash Fill</t>
  </si>
  <si>
    <t>Explore conditional formats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</si>
</sst>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164" formatCode="_(* #,##0.00_);_(* \(#,##0.00\);_(* &quot;-&quot;??_);_(@_)"/>
    <numFmt numFmtId="165" formatCode="#,##0;\(#,##0\)"/>
    <numFmt numFmtId="166"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u/>
      <sz val="11"/>
      <color theme="1"/>
      <name val="Calibri"/>
      <family val="2"/>
      <scheme val="minor"/>
    </font>
    <font>
      <u/>
      <sz val="11"/>
      <color rgb="FF11BB39"/>
      <name val="Verdana"/>
      <family val="2"/>
    </font>
    <font>
      <b/>
      <i/>
      <u/>
      <sz val="11"/>
      <color theme="1"/>
      <name val="Calibri"/>
      <family val="2"/>
      <scheme val="minor"/>
    </font>
    <font>
      <sz val="11"/>
      <name val="Calibri"/>
      <family val="2"/>
      <scheme val="minor"/>
    </font>
    <font>
      <i/>
      <sz val="11"/>
      <color theme="1"/>
      <name val="Calibri"/>
      <family val="2"/>
      <scheme val="minor"/>
    </font>
    <font>
      <sz val="14"/>
      <name val="Arial"/>
      <family val="2"/>
    </font>
    <font>
      <b/>
      <sz val="11"/>
      <color theme="0"/>
      <name val="Calibri"/>
      <family val="2"/>
      <scheme val="minor"/>
    </font>
    <font>
      <i/>
      <u/>
      <sz val="11"/>
      <color theme="1"/>
      <name val="Calibri"/>
      <family val="2"/>
      <scheme val="minor"/>
    </font>
    <font>
      <b/>
      <u/>
      <sz val="11"/>
      <color theme="0"/>
      <name val="Calibri"/>
      <family val="2"/>
      <scheme val="minor"/>
    </font>
    <font>
      <b/>
      <i/>
      <sz val="11"/>
      <color theme="1"/>
      <name val="Calibri"/>
      <family val="2"/>
      <scheme val="minor"/>
    </font>
    <font>
      <sz val="11"/>
      <color theme="1"/>
      <name val="Wingdings"/>
      <charset val="2"/>
    </font>
    <font>
      <b/>
      <sz val="11"/>
      <name val="Calibri"/>
      <family val="2"/>
      <scheme val="minor"/>
    </font>
    <font>
      <sz val="10"/>
      <name val="Arial"/>
      <family val="2"/>
    </font>
    <font>
      <b/>
      <u/>
      <sz val="14"/>
      <color rgb="FF11BB39"/>
      <name val="Calibri"/>
      <family val="2"/>
      <scheme val="minor"/>
    </font>
    <font>
      <u/>
      <sz val="11"/>
      <color theme="10"/>
      <name val="Calibri"/>
      <family val="2"/>
    </font>
    <font>
      <sz val="11"/>
      <color rgb="FF000000"/>
      <name val="Calibri"/>
      <family val="2"/>
      <scheme val="minor"/>
    </font>
    <font>
      <sz val="11"/>
      <color theme="1"/>
      <name val="Calibri"/>
      <family val="2"/>
    </font>
    <font>
      <sz val="9.35"/>
      <color theme="1"/>
      <name val="Calibri"/>
      <family val="2"/>
    </font>
    <font>
      <sz val="11"/>
      <color rgb="FFFF0000"/>
      <name val="Calibri"/>
      <family val="2"/>
      <scheme val="minor"/>
    </font>
    <font>
      <b/>
      <sz val="11"/>
      <color rgb="FF000000"/>
      <name val="Calibri"/>
      <family val="2"/>
      <scheme val="minor"/>
    </font>
    <font>
      <b/>
      <i/>
      <u/>
      <sz val="11"/>
      <name val="Calibri"/>
      <family val="2"/>
      <scheme val="minor"/>
    </font>
  </fonts>
  <fills count="31">
    <fill>
      <patternFill patternType="none"/>
    </fill>
    <fill>
      <patternFill patternType="gray125"/>
    </fill>
    <fill>
      <patternFill patternType="solid">
        <fgColor theme="9" tint="0.39997558519241921"/>
        <bgColor indexed="64"/>
      </patternFill>
    </fill>
    <fill>
      <patternFill patternType="solid">
        <fgColor theme="1"/>
        <bgColor theme="1"/>
      </patternFill>
    </fill>
    <fill>
      <patternFill patternType="solid">
        <fgColor rgb="FF11BB39"/>
        <bgColor indexed="64"/>
      </patternFill>
    </fill>
    <fill>
      <patternFill patternType="solid">
        <fgColor rgb="FF8FF5A7"/>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5"/>
        <bgColor theme="5"/>
      </patternFill>
    </fill>
    <fill>
      <patternFill patternType="solid">
        <fgColor theme="5" tint="0.79998168889431442"/>
        <bgColor theme="5" tint="0.79998168889431442"/>
      </patternFill>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8" tint="0.59999389629810485"/>
        <bgColor indexed="64"/>
      </patternFill>
    </fill>
    <fill>
      <patternFill patternType="solid">
        <fgColor theme="9"/>
        <bgColor theme="9"/>
      </patternFill>
    </fill>
    <fill>
      <patternFill patternType="solid">
        <fgColor theme="9" tint="0.59999389629810485"/>
        <bgColor theme="9" tint="0.59999389629810485"/>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6"/>
        <bgColor theme="6"/>
      </patternFill>
    </fill>
    <fill>
      <patternFill patternType="solid">
        <fgColor theme="5" tint="0.59999389629810485"/>
        <bgColor theme="5" tint="0.5999938962981048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5" tint="0.7999816888943144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indexed="64"/>
      </top>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1"/>
      </top>
      <bottom/>
      <diagonal/>
    </border>
    <border>
      <left style="thin">
        <color indexed="64"/>
      </left>
      <right/>
      <top/>
      <bottom/>
      <diagonal/>
    </border>
    <border>
      <left/>
      <right style="thin">
        <color indexed="64"/>
      </right>
      <top/>
      <bottom/>
      <diagonal/>
    </border>
    <border>
      <left/>
      <right/>
      <top/>
      <bottom style="medium">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0" fontId="0" fillId="0" borderId="0"/>
    <xf numFmtId="0" fontId="4" fillId="0" borderId="0" applyNumberFormat="0" applyFill="0" applyBorder="0" applyAlignment="0" applyProtection="0"/>
    <xf numFmtId="0" fontId="10" fillId="0" borderId="0"/>
    <xf numFmtId="164" fontId="10" fillId="0" borderId="0" applyFont="0" applyFill="0" applyBorder="0" applyAlignment="0" applyProtection="0"/>
    <xf numFmtId="0" fontId="17" fillId="0" borderId="0"/>
    <xf numFmtId="44" fontId="17" fillId="0" borderId="0" applyFont="0" applyFill="0" applyBorder="0" applyAlignment="0" applyProtection="0"/>
    <xf numFmtId="0" fontId="19" fillId="0" borderId="0" applyNumberFormat="0" applyFill="0" applyBorder="0" applyAlignment="0" applyProtection="0">
      <alignment vertical="top"/>
      <protection locked="0"/>
    </xf>
    <xf numFmtId="166" fontId="1" fillId="0" borderId="0" applyFon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3" fillId="0" borderId="0" xfId="0" applyFont="1"/>
    <xf numFmtId="0" fontId="5" fillId="0" borderId="0" xfId="0" applyFont="1"/>
    <xf numFmtId="0" fontId="5" fillId="0" borderId="0" xfId="0" applyFont="1" applyAlignment="1">
      <alignment wrapText="1"/>
    </xf>
    <xf numFmtId="17" fontId="6" fillId="0" borderId="0" xfId="0" applyNumberFormat="1" applyFont="1"/>
    <xf numFmtId="0" fontId="2" fillId="0" borderId="0" xfId="0" applyFont="1"/>
    <xf numFmtId="0" fontId="0" fillId="0" borderId="0" xfId="0" applyAlignment="1">
      <alignment wrapText="1"/>
    </xf>
    <xf numFmtId="0" fontId="0" fillId="0" borderId="0" xfId="0" quotePrefix="1"/>
    <xf numFmtId="165" fontId="0" fillId="0" borderId="0" xfId="0" applyNumberFormat="1"/>
    <xf numFmtId="165" fontId="7" fillId="0" borderId="0" xfId="0" applyNumberFormat="1" applyFont="1"/>
    <xf numFmtId="0" fontId="12" fillId="0" borderId="0" xfId="0" applyFont="1"/>
    <xf numFmtId="0" fontId="14" fillId="0" borderId="0" xfId="0" applyFont="1"/>
    <xf numFmtId="165" fontId="0" fillId="0" borderId="2" xfId="0" applyNumberFormat="1" applyBorder="1"/>
    <xf numFmtId="0" fontId="0" fillId="0" borderId="0" xfId="0" applyAlignment="1">
      <alignment horizontal="center"/>
    </xf>
    <xf numFmtId="0" fontId="4" fillId="0" borderId="0" xfId="1"/>
    <xf numFmtId="0" fontId="0" fillId="0" borderId="1" xfId="0" applyBorder="1"/>
    <xf numFmtId="0" fontId="13" fillId="0" borderId="0" xfId="0" applyFont="1" applyAlignment="1">
      <alignment wrapText="1"/>
    </xf>
    <xf numFmtId="0" fontId="7" fillId="0" borderId="0" xfId="0" applyFont="1"/>
    <xf numFmtId="12" fontId="0" fillId="0" borderId="0" xfId="0" applyNumberFormat="1"/>
    <xf numFmtId="0" fontId="11" fillId="3" borderId="0" xfId="0" applyFont="1" applyFill="1"/>
    <xf numFmtId="0" fontId="16" fillId="4" borderId="3" xfId="0" applyFont="1" applyFill="1" applyBorder="1"/>
    <xf numFmtId="0" fontId="16" fillId="5" borderId="0" xfId="0" applyFont="1" applyFill="1"/>
    <xf numFmtId="0" fontId="16" fillId="4" borderId="0" xfId="0" applyFont="1" applyFill="1"/>
    <xf numFmtId="4" fontId="0" fillId="0" borderId="0" xfId="0" applyNumberFormat="1"/>
    <xf numFmtId="0" fontId="0" fillId="7" borderId="0" xfId="0" applyFill="1"/>
    <xf numFmtId="0" fontId="0" fillId="0" borderId="0" xfId="0" applyAlignment="1">
      <alignment horizontal="center" wrapText="1"/>
    </xf>
    <xf numFmtId="17" fontId="18" fillId="0" borderId="0" xfId="0" applyNumberFormat="1" applyFont="1"/>
    <xf numFmtId="17" fontId="5" fillId="0" borderId="0" xfId="0" applyNumberFormat="1" applyFont="1"/>
    <xf numFmtId="0" fontId="0" fillId="0" borderId="0" xfId="0" applyAlignment="1">
      <alignment horizontal="center" vertical="center"/>
    </xf>
    <xf numFmtId="0" fontId="0" fillId="0" borderId="1" xfId="0" applyBorder="1" applyAlignment="1">
      <alignment wrapText="1"/>
    </xf>
    <xf numFmtId="0" fontId="8" fillId="0" borderId="0" xfId="0" applyFont="1"/>
    <xf numFmtId="0" fontId="19" fillId="0" borderId="0" xfId="6" applyAlignment="1" applyProtection="1"/>
    <xf numFmtId="17" fontId="3" fillId="0" borderId="0" xfId="0" applyNumberFormat="1" applyFont="1"/>
    <xf numFmtId="0" fontId="4" fillId="0" borderId="0" xfId="6" applyFont="1" applyAlignment="1" applyProtection="1"/>
    <xf numFmtId="0" fontId="9" fillId="0" borderId="0" xfId="0" quotePrefix="1" applyFont="1" applyAlignment="1">
      <alignment wrapText="1"/>
    </xf>
    <xf numFmtId="0" fontId="2" fillId="0" borderId="0" xfId="0" applyFont="1" applyAlignment="1">
      <alignment horizontal="center" vertical="center"/>
    </xf>
    <xf numFmtId="0" fontId="3" fillId="0" borderId="0" xfId="0" applyFont="1" applyAlignment="1">
      <alignment horizontal="right" wrapText="1"/>
    </xf>
    <xf numFmtId="0" fontId="2" fillId="0" borderId="1" xfId="0" applyFont="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vertical="center" wrapText="1"/>
    </xf>
    <xf numFmtId="0" fontId="21" fillId="0" borderId="0" xfId="0" applyFont="1"/>
    <xf numFmtId="0" fontId="0" fillId="0" borderId="0" xfId="0" quotePrefix="1" applyAlignment="1">
      <alignment wrapText="1"/>
    </xf>
    <xf numFmtId="165" fontId="0" fillId="7" borderId="0" xfId="0" applyNumberFormat="1" applyFill="1"/>
    <xf numFmtId="165" fontId="9" fillId="7" borderId="0" xfId="0" applyNumberFormat="1" applyFont="1" applyFill="1" applyAlignment="1">
      <alignment wrapText="1"/>
    </xf>
    <xf numFmtId="0" fontId="5" fillId="0" borderId="0" xfId="0" applyFont="1" applyAlignment="1">
      <alignment horizontal="right" wrapText="1"/>
    </xf>
    <xf numFmtId="15" fontId="0" fillId="0" borderId="0" xfId="0" applyNumberFormat="1"/>
    <xf numFmtId="0" fontId="21" fillId="0" borderId="0" xfId="0" applyFont="1" applyProtection="1">
      <protection locked="0"/>
    </xf>
    <xf numFmtId="0" fontId="2" fillId="0" borderId="0" xfId="0" applyFont="1" applyAlignment="1">
      <alignment horizontal="right" wrapText="1"/>
    </xf>
    <xf numFmtId="0" fontId="2" fillId="0" borderId="0" xfId="0" applyFont="1" applyAlignment="1">
      <alignment horizontal="right"/>
    </xf>
    <xf numFmtId="0" fontId="11" fillId="16" borderId="0" xfId="0" applyFont="1" applyFill="1" applyAlignment="1">
      <alignment wrapText="1"/>
    </xf>
    <xf numFmtId="0" fontId="11" fillId="16" borderId="5" xfId="0" applyFont="1" applyFill="1" applyBorder="1" applyAlignment="1">
      <alignment wrapText="1"/>
    </xf>
    <xf numFmtId="0" fontId="0" fillId="17" borderId="6" xfId="0" applyFill="1" applyBorder="1"/>
    <xf numFmtId="3" fontId="0" fillId="17" borderId="7" xfId="0" applyNumberFormat="1" applyFill="1" applyBorder="1"/>
    <xf numFmtId="0" fontId="0" fillId="14" borderId="8" xfId="0" applyFill="1" applyBorder="1"/>
    <xf numFmtId="3" fontId="0" fillId="14" borderId="4" xfId="0" applyNumberFormat="1" applyFill="1" applyBorder="1"/>
    <xf numFmtId="0" fontId="0" fillId="17" borderId="8" xfId="0" applyFill="1" applyBorder="1"/>
    <xf numFmtId="3" fontId="0" fillId="17" borderId="4" xfId="0" applyNumberFormat="1" applyFill="1" applyBorder="1"/>
    <xf numFmtId="0" fontId="2" fillId="0" borderId="8" xfId="0" applyFont="1" applyBorder="1"/>
    <xf numFmtId="165" fontId="0" fillId="0" borderId="13" xfId="0" applyNumberFormat="1" applyBorder="1"/>
    <xf numFmtId="165" fontId="0" fillId="0" borderId="5" xfId="0" applyNumberFormat="1" applyBorder="1"/>
    <xf numFmtId="165" fontId="0" fillId="0" borderId="14" xfId="0" applyNumberFormat="1" applyBorder="1"/>
    <xf numFmtId="165" fontId="0" fillId="15" borderId="1" xfId="0" applyNumberFormat="1" applyFill="1" applyBorder="1" applyAlignment="1">
      <alignment horizontal="center" vertical="center" wrapText="1"/>
    </xf>
    <xf numFmtId="0" fontId="0" fillId="0" borderId="0" xfId="0" applyAlignment="1">
      <alignment horizontal="right"/>
    </xf>
    <xf numFmtId="165" fontId="0" fillId="0" borderId="1" xfId="0" applyNumberFormat="1" applyBorder="1"/>
    <xf numFmtId="0" fontId="0" fillId="0" borderId="17" xfId="0" applyBorder="1"/>
    <xf numFmtId="0" fontId="0" fillId="0" borderId="18" xfId="0" applyBorder="1"/>
    <xf numFmtId="0" fontId="2" fillId="0" borderId="19" xfId="0" applyFont="1" applyBorder="1"/>
    <xf numFmtId="0" fontId="11" fillId="10" borderId="20" xfId="0" applyFont="1" applyFill="1" applyBorder="1"/>
    <xf numFmtId="0" fontId="8" fillId="19" borderId="0" xfId="0" applyFont="1" applyFill="1"/>
    <xf numFmtId="0" fontId="8" fillId="19" borderId="0" xfId="0" applyFont="1" applyFill="1" applyAlignment="1">
      <alignment horizontal="center"/>
    </xf>
    <xf numFmtId="9" fontId="8" fillId="19" borderId="0" xfId="0" applyNumberFormat="1" applyFont="1" applyFill="1"/>
    <xf numFmtId="6" fontId="8" fillId="0" borderId="0" xfId="0" applyNumberFormat="1" applyFont="1"/>
    <xf numFmtId="9" fontId="8" fillId="0" borderId="0" xfId="10" applyFont="1"/>
    <xf numFmtId="0" fontId="8" fillId="0" borderId="0" xfId="0" applyFont="1" applyAlignment="1">
      <alignment horizontal="center"/>
    </xf>
    <xf numFmtId="9" fontId="8" fillId="0" borderId="0" xfId="0" applyNumberFormat="1" applyFont="1"/>
    <xf numFmtId="0" fontId="11" fillId="10" borderId="0" xfId="0" applyFont="1" applyFill="1"/>
    <xf numFmtId="0" fontId="11" fillId="10" borderId="0" xfId="0" applyFont="1" applyFill="1" applyAlignment="1">
      <alignment horizontal="center"/>
    </xf>
    <xf numFmtId="9" fontId="11" fillId="10" borderId="0" xfId="0" applyNumberFormat="1" applyFont="1" applyFill="1"/>
    <xf numFmtId="6" fontId="0" fillId="18" borderId="1" xfId="0" applyNumberFormat="1" applyFill="1" applyBorder="1" applyAlignment="1">
      <alignment horizontal="center" vertical="center" wrapText="1"/>
    </xf>
    <xf numFmtId="0" fontId="4" fillId="0" borderId="0" xfId="1" applyAlignment="1">
      <alignment wrapText="1"/>
    </xf>
    <xf numFmtId="0" fontId="0" fillId="19" borderId="20" xfId="0" applyFill="1" applyBorder="1"/>
    <xf numFmtId="0" fontId="0" fillId="19" borderId="23" xfId="0" applyFill="1" applyBorder="1" applyAlignment="1">
      <alignment wrapText="1"/>
    </xf>
    <xf numFmtId="0" fontId="0" fillId="19" borderId="23" xfId="0" applyFill="1" applyBorder="1"/>
    <xf numFmtId="0" fontId="0" fillId="19" borderId="20" xfId="0" applyFill="1" applyBorder="1" applyAlignment="1">
      <alignment wrapText="1"/>
    </xf>
    <xf numFmtId="0" fontId="11" fillId="20" borderId="0" xfId="0" applyFont="1" applyFill="1"/>
    <xf numFmtId="0" fontId="11" fillId="16" borderId="20" xfId="0" applyFont="1" applyFill="1" applyBorder="1"/>
    <xf numFmtId="0" fontId="11" fillId="16" borderId="20" xfId="0" applyFont="1" applyFill="1" applyBorder="1" applyAlignment="1">
      <alignment horizontal="right"/>
    </xf>
    <xf numFmtId="1" fontId="20" fillId="0" borderId="0" xfId="0" applyNumberFormat="1" applyFont="1" applyAlignment="1">
      <alignment horizontal="left" vertical="center" wrapText="1"/>
    </xf>
    <xf numFmtId="0" fontId="20" fillId="0" borderId="0" xfId="0" applyFont="1" applyAlignment="1">
      <alignment horizontal="left" vertical="center" wrapText="1"/>
    </xf>
    <xf numFmtId="49" fontId="20" fillId="0" borderId="0" xfId="0" applyNumberFormat="1" applyFont="1" applyAlignment="1">
      <alignment horizontal="left" vertical="center"/>
    </xf>
    <xf numFmtId="49" fontId="24" fillId="0" borderId="24" xfId="0" applyNumberFormat="1" applyFont="1" applyBorder="1" applyAlignment="1">
      <alignment vertical="center" wrapText="1"/>
    </xf>
    <xf numFmtId="0" fontId="0" fillId="7" borderId="1" xfId="0" applyFill="1" applyBorder="1"/>
    <xf numFmtId="15" fontId="0" fillId="0" borderId="0" xfId="0" applyNumberFormat="1" applyAlignment="1">
      <alignment wrapText="1"/>
    </xf>
    <xf numFmtId="17" fontId="25" fillId="0" borderId="0" xfId="0" applyNumberFormat="1" applyFont="1"/>
    <xf numFmtId="0" fontId="0" fillId="21" borderId="4" xfId="0" applyFill="1" applyBorder="1" applyAlignment="1">
      <alignment wrapText="1"/>
    </xf>
    <xf numFmtId="0" fontId="0" fillId="21" borderId="8" xfId="0" applyFill="1" applyBorder="1" applyAlignment="1">
      <alignment wrapText="1"/>
    </xf>
    <xf numFmtId="0" fontId="0" fillId="11" borderId="4" xfId="0" applyFill="1" applyBorder="1" applyAlignment="1">
      <alignment wrapText="1"/>
    </xf>
    <xf numFmtId="0" fontId="0" fillId="11" borderId="8" xfId="0" applyFill="1" applyBorder="1" applyAlignment="1">
      <alignment wrapText="1"/>
    </xf>
    <xf numFmtId="0" fontId="0" fillId="21" borderId="7" xfId="0" applyFill="1" applyBorder="1" applyAlignment="1">
      <alignment wrapText="1"/>
    </xf>
    <xf numFmtId="0" fontId="0" fillId="21" borderId="6" xfId="0" applyFill="1" applyBorder="1" applyAlignment="1">
      <alignment wrapText="1"/>
    </xf>
    <xf numFmtId="0" fontId="11" fillId="10" borderId="5" xfId="0" applyFont="1" applyFill="1" applyBorder="1"/>
    <xf numFmtId="0" fontId="0" fillId="22" borderId="4" xfId="0" applyFill="1" applyBorder="1" applyAlignment="1">
      <alignment wrapText="1"/>
    </xf>
    <xf numFmtId="0" fontId="0" fillId="22" borderId="4" xfId="0" applyFill="1" applyBorder="1" applyAlignment="1">
      <alignment vertical="top" wrapText="1"/>
    </xf>
    <xf numFmtId="0" fontId="0" fillId="22" borderId="8" xfId="0" applyFill="1" applyBorder="1" applyAlignment="1">
      <alignment vertical="top" wrapText="1"/>
    </xf>
    <xf numFmtId="0" fontId="0" fillId="23" borderId="4" xfId="0" applyFill="1" applyBorder="1" applyAlignment="1">
      <alignment wrapText="1"/>
    </xf>
    <xf numFmtId="0" fontId="0" fillId="23" borderId="4" xfId="0" applyFill="1" applyBorder="1" applyAlignment="1">
      <alignment vertical="top" wrapText="1"/>
    </xf>
    <xf numFmtId="0" fontId="0" fillId="23" borderId="8" xfId="0" applyFill="1" applyBorder="1" applyAlignment="1">
      <alignment vertical="top" wrapText="1"/>
    </xf>
    <xf numFmtId="0" fontId="0" fillId="23" borderId="7" xfId="0" applyFill="1" applyBorder="1" applyAlignment="1">
      <alignment wrapText="1"/>
    </xf>
    <xf numFmtId="0" fontId="0" fillId="23" borderId="7" xfId="0" applyFill="1" applyBorder="1" applyAlignment="1">
      <alignment vertical="top" wrapText="1"/>
    </xf>
    <xf numFmtId="0" fontId="0" fillId="23" borderId="6" xfId="0" applyFill="1" applyBorder="1" applyAlignment="1">
      <alignment vertical="top" wrapText="1"/>
    </xf>
    <xf numFmtId="0" fontId="11" fillId="20" borderId="5" xfId="0" applyFont="1" applyFill="1" applyBorder="1" applyAlignment="1">
      <alignment wrapText="1"/>
    </xf>
    <xf numFmtId="0" fontId="11" fillId="20" borderId="5" xfId="0" applyFont="1" applyFill="1" applyBorder="1"/>
    <xf numFmtId="4" fontId="0" fillId="0" borderId="0" xfId="0" applyNumberFormat="1" applyAlignment="1">
      <alignment wrapText="1"/>
    </xf>
    <xf numFmtId="0" fontId="0" fillId="0" borderId="22" xfId="0" applyBorder="1"/>
    <xf numFmtId="0" fontId="0" fillId="12" borderId="0" xfId="0" applyFill="1"/>
    <xf numFmtId="0" fontId="14" fillId="12" borderId="0" xfId="0" applyFont="1" applyFill="1"/>
    <xf numFmtId="0" fontId="9" fillId="12" borderId="1" xfId="0" applyFont="1" applyFill="1" applyBorder="1"/>
    <xf numFmtId="0" fontId="9" fillId="0" borderId="1" xfId="0" applyFont="1" applyBorder="1"/>
    <xf numFmtId="0" fontId="2" fillId="2" borderId="1" xfId="0" applyFont="1" applyFill="1" applyBorder="1"/>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9" fillId="0" borderId="0" xfId="0" applyFont="1" applyAlignment="1">
      <alignment wrapText="1"/>
    </xf>
    <xf numFmtId="0" fontId="14" fillId="0" borderId="0" xfId="0" applyFont="1" applyAlignment="1">
      <alignment horizontal="center" vertical="center"/>
    </xf>
    <xf numFmtId="6" fontId="0" fillId="0" borderId="1" xfId="0" applyNumberFormat="1" applyBorder="1"/>
    <xf numFmtId="4" fontId="0" fillId="0" borderId="1" xfId="0" applyNumberFormat="1" applyBorder="1"/>
    <xf numFmtId="0" fontId="0" fillId="24" borderId="1" xfId="0" applyFill="1" applyBorder="1"/>
    <xf numFmtId="0" fontId="0" fillId="0" borderId="25" xfId="0" applyBorder="1"/>
    <xf numFmtId="0" fontId="0" fillId="0" borderId="26" xfId="0" applyBorder="1"/>
    <xf numFmtId="0" fontId="0" fillId="0" borderId="19" xfId="0" applyBorder="1"/>
    <xf numFmtId="0" fontId="0" fillId="25" borderId="1" xfId="0" applyFill="1" applyBorder="1" applyAlignment="1">
      <alignment wrapText="1"/>
    </xf>
    <xf numFmtId="0" fontId="0" fillId="9" borderId="1" xfId="0" applyFill="1" applyBorder="1"/>
    <xf numFmtId="0" fontId="23" fillId="0" borderId="1" xfId="0" applyFont="1" applyBorder="1"/>
    <xf numFmtId="0" fontId="0" fillId="0" borderId="15" xfId="0" applyBorder="1"/>
    <xf numFmtId="0" fontId="0" fillId="0" borderId="16" xfId="0" applyBorder="1"/>
    <xf numFmtId="0" fontId="0" fillId="27" borderId="1" xfId="0" applyFill="1" applyBorder="1"/>
    <xf numFmtId="0" fontId="0" fillId="0" borderId="21" xfId="0" applyBorder="1"/>
    <xf numFmtId="0" fontId="0" fillId="0" borderId="11" xfId="0" applyBorder="1"/>
    <xf numFmtId="0" fontId="0" fillId="0" borderId="12" xfId="0" applyBorder="1"/>
    <xf numFmtId="0" fontId="0" fillId="0" borderId="0" xfId="0" pivotButton="1"/>
    <xf numFmtId="0" fontId="2" fillId="0" borderId="9" xfId="0" applyFont="1" applyBorder="1"/>
    <xf numFmtId="0" fontId="2" fillId="0" borderId="10" xfId="0" applyFont="1" applyBorder="1"/>
    <xf numFmtId="0" fontId="9" fillId="7" borderId="0" xfId="0" applyFont="1" applyFill="1"/>
    <xf numFmtId="0" fontId="14" fillId="7" borderId="0" xfId="0" applyFont="1" applyFill="1" applyAlignment="1">
      <alignment horizontal="right"/>
    </xf>
    <xf numFmtId="9" fontId="14" fillId="0" borderId="0" xfId="0" applyNumberFormat="1" applyFont="1"/>
    <xf numFmtId="0" fontId="11" fillId="16" borderId="0" xfId="0" applyFont="1" applyFill="1" applyAlignment="1">
      <alignment horizontal="right" wrapText="1"/>
    </xf>
    <xf numFmtId="0" fontId="0" fillId="0" borderId="6" xfId="0" applyBorder="1"/>
    <xf numFmtId="165" fontId="0" fillId="0" borderId="7" xfId="0" applyNumberFormat="1" applyBorder="1"/>
    <xf numFmtId="9" fontId="0" fillId="0" borderId="7" xfId="0" applyNumberFormat="1" applyBorder="1"/>
    <xf numFmtId="0" fontId="0" fillId="0" borderId="8" xfId="0" applyBorder="1"/>
    <xf numFmtId="165" fontId="0" fillId="0" borderId="4" xfId="0" applyNumberFormat="1" applyBorder="1"/>
    <xf numFmtId="9" fontId="0" fillId="0" borderId="2" xfId="0" applyNumberFormat="1" applyBorder="1"/>
    <xf numFmtId="0" fontId="0" fillId="28" borderId="0" xfId="0" applyFill="1"/>
    <xf numFmtId="0" fontId="9" fillId="28" borderId="0" xfId="0" applyFont="1" applyFill="1"/>
    <xf numFmtId="0" fontId="2" fillId="28" borderId="0" xfId="0" applyFont="1" applyFill="1"/>
    <xf numFmtId="0" fontId="0" fillId="28" borderId="0" xfId="0" applyFill="1" applyAlignment="1">
      <alignment wrapText="1"/>
    </xf>
    <xf numFmtId="0" fontId="2" fillId="28" borderId="0" xfId="0" applyFont="1" applyFill="1" applyAlignment="1">
      <alignment horizontal="right"/>
    </xf>
    <xf numFmtId="0" fontId="0" fillId="28" borderId="0" xfId="0" applyFill="1" applyAlignment="1">
      <alignment horizontal="right"/>
    </xf>
    <xf numFmtId="0" fontId="0" fillId="18" borderId="0" xfId="0" applyFill="1"/>
    <xf numFmtId="165" fontId="0" fillId="0" borderId="0" xfId="0" pivotButton="1" applyNumberFormat="1"/>
    <xf numFmtId="15" fontId="0" fillId="0" borderId="0" xfId="0" pivotButton="1" applyNumberFormat="1"/>
    <xf numFmtId="4" fontId="0" fillId="0" borderId="0" xfId="0" pivotButton="1" applyNumberFormat="1"/>
    <xf numFmtId="0" fontId="0" fillId="0" borderId="0" xfId="0" applyAlignment="1">
      <alignment horizontal="left"/>
    </xf>
    <xf numFmtId="0" fontId="0" fillId="0" borderId="0" xfId="0" applyAlignment="1">
      <alignment horizontal="left" indent="1"/>
    </xf>
    <xf numFmtId="0" fontId="0" fillId="18" borderId="0" xfId="0" pivotButton="1" applyFill="1"/>
    <xf numFmtId="0" fontId="0" fillId="26" borderId="0" xfId="0" applyFill="1"/>
    <xf numFmtId="0" fontId="2" fillId="26" borderId="0" xfId="0" applyFont="1" applyFill="1"/>
    <xf numFmtId="0" fontId="0" fillId="29" borderId="0" xfId="0" applyFill="1"/>
    <xf numFmtId="0" fontId="2" fillId="29" borderId="0" xfId="0" applyFont="1" applyFill="1"/>
    <xf numFmtId="0" fontId="2" fillId="18" borderId="0" xfId="0" applyFont="1" applyFill="1"/>
    <xf numFmtId="165" fontId="4" fillId="0" borderId="0" xfId="1" applyNumberFormat="1"/>
    <xf numFmtId="0" fontId="0" fillId="7" borderId="0" xfId="0" applyFill="1" applyAlignment="1">
      <alignment horizontal="right"/>
    </xf>
    <xf numFmtId="17" fontId="5" fillId="0" borderId="0" xfId="0" applyNumberFormat="1" applyFont="1" applyProtection="1">
      <protection locked="0"/>
    </xf>
    <xf numFmtId="0" fontId="9" fillId="0" borderId="0" xfId="0" applyFont="1" applyProtection="1">
      <protection locked="0"/>
    </xf>
    <xf numFmtId="0" fontId="0" fillId="0" borderId="0" xfId="0" applyProtection="1">
      <protection locked="0"/>
    </xf>
    <xf numFmtId="9" fontId="0" fillId="0" borderId="0" xfId="0" applyNumberFormat="1" applyProtection="1">
      <protection locked="0"/>
    </xf>
    <xf numFmtId="0" fontId="4" fillId="0" borderId="0" xfId="1" applyProtection="1">
      <protection locked="0"/>
    </xf>
    <xf numFmtId="0" fontId="0" fillId="0" borderId="0" xfId="0"/>
    <xf numFmtId="0" fontId="0" fillId="0" borderId="0" xfId="0"/>
    <xf numFmtId="17" fontId="3" fillId="0" borderId="0" xfId="0" applyNumberFormat="1" applyFont="1" applyProtection="1">
      <protection locked="0"/>
    </xf>
    <xf numFmtId="49" fontId="24" fillId="30" borderId="24" xfId="0" applyNumberFormat="1" applyFont="1" applyFill="1" applyBorder="1" applyAlignment="1">
      <alignment vertical="center" wrapText="1"/>
    </xf>
    <xf numFmtId="49" fontId="24" fillId="6" borderId="24" xfId="0" applyNumberFormat="1" applyFont="1" applyFill="1" applyBorder="1" applyAlignment="1">
      <alignment vertical="center" wrapText="1"/>
    </xf>
    <xf numFmtId="49" fontId="24" fillId="2" borderId="24" xfId="0" applyNumberFormat="1" applyFont="1" applyFill="1" applyBorder="1" applyAlignment="1">
      <alignment vertical="center" wrapText="1"/>
    </xf>
    <xf numFmtId="0" fontId="0" fillId="0" borderId="0" xfId="0" applyAlignment="1">
      <alignment horizontal="left" vertical="center" indent="1"/>
    </xf>
    <xf numFmtId="0" fontId="0" fillId="30" borderId="0" xfId="0" applyFill="1"/>
    <xf numFmtId="0" fontId="0" fillId="13" borderId="0" xfId="0" applyFill="1"/>
    <xf numFmtId="0" fontId="11" fillId="16" borderId="20" xfId="0" applyFont="1" applyFill="1" applyBorder="1" applyAlignment="1">
      <alignment wrapText="1"/>
    </xf>
    <xf numFmtId="0" fontId="0" fillId="6" borderId="0" xfId="0" applyFill="1"/>
    <xf numFmtId="0" fontId="0" fillId="8" borderId="1" xfId="0" applyFill="1" applyBorder="1"/>
    <xf numFmtId="0" fontId="0" fillId="6" borderId="1" xfId="0" applyFill="1" applyBorder="1"/>
  </cellXfs>
  <cellStyles count="11">
    <cellStyle name="Comma [0] 2" xfId="7" xr:uid="{00000000-0005-0000-0000-000001000000}"/>
    <cellStyle name="Comma 2" xfId="3" xr:uid="{00000000-0005-0000-0000-000002000000}"/>
    <cellStyle name="Comma 3" xfId="9" xr:uid="{00000000-0005-0000-0000-000003000000}"/>
    <cellStyle name="Currency 3" xfId="5" xr:uid="{00000000-0005-0000-0000-000004000000}"/>
    <cellStyle name="Hyperlink" xfId="1" builtinId="8"/>
    <cellStyle name="Hyperlink 2" xfId="6" xr:uid="{00000000-0005-0000-0000-000006000000}"/>
    <cellStyle name="Hyperlink 2 2" xfId="8" xr:uid="{00000000-0005-0000-0000-000007000000}"/>
    <cellStyle name="Normal" xfId="0" builtinId="0"/>
    <cellStyle name="Normal 3" xfId="2" xr:uid="{00000000-0005-0000-0000-00000A000000}"/>
    <cellStyle name="Normal 3 2" xfId="4" xr:uid="{00000000-0005-0000-0000-00000B000000}"/>
    <cellStyle name="Percent" xfId="10" builtinId="5"/>
  </cellStyles>
  <dxfs count="45">
    <dxf>
      <numFmt numFmtId="4" formatCode="#,##0.00"/>
    </dxf>
    <dxf>
      <numFmt numFmtId="167" formatCode="dd\-mmm\-yy"/>
    </dxf>
    <dxf>
      <numFmt numFmtId="165" formatCode="#,##0;\(#,##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165" formatCode="#,##0;\(#,##0\)"/>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b/>
        <i val="0"/>
        <strike val="0"/>
        <condense val="0"/>
        <extend val="0"/>
        <outline val="0"/>
        <shadow val="0"/>
        <u val="none"/>
        <vertAlign val="baseline"/>
        <sz val="11"/>
        <color theme="1"/>
        <name val="Calibri"/>
        <scheme val="minor"/>
      </font>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1"/>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ertAlign val="baseline"/>
        <sz val="11"/>
        <color theme="1"/>
        <name val="Calibri"/>
        <scheme val="minor"/>
      </font>
      <alignment horizontal="general" vertical="bottom" textRotation="0" wrapText="1" indent="0" justifyLastLine="0" shrinkToFit="0" readingOrder="0"/>
    </dxf>
    <dxf>
      <alignment horizontal="right" vertical="bottom" textRotation="0" wrapText="0" indent="0" justifyLastLine="0" shrinkToFit="0" readingOrder="0"/>
    </dxf>
    <dxf>
      <numFmt numFmtId="0" formatCode="General"/>
    </dxf>
    <dxf>
      <numFmt numFmtId="4" formatCode="#,##0.0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font>
        <b/>
        <i val="0"/>
        <strike val="0"/>
        <condense val="0"/>
        <extend val="0"/>
        <outline val="0"/>
        <shadow val="0"/>
        <u/>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
      <font>
        <color rgb="FF9C6500"/>
      </font>
      <fill>
        <patternFill>
          <bgColor rgb="FFFFEB9C"/>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0.00;\(#,##0.00\)"/>
      <alignment horizontal="right"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6E6A2"/>
      <color rgb="FFFFFF66"/>
      <color rgb="FF8FF5A7"/>
      <color rgb="FF65F186"/>
      <color rgb="FF11B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11/relationships/timelineCache" Target="timelineCaches/timeline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Expensive movie categories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tx>
            <c:strRef>
              <c:f>'Table examples'!$C$58</c:f>
              <c:strCache>
                <c:ptCount val="1"/>
                <c:pt idx="0">
                  <c:v>Price ($)</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'Table examples'!$B$59:$B$60</c:f>
              <c:strCache>
                <c:ptCount val="2"/>
                <c:pt idx="0">
                  <c:v>Classic</c:v>
                </c:pt>
                <c:pt idx="1">
                  <c:v>Fantasy</c:v>
                </c:pt>
              </c:strCache>
            </c:strRef>
          </c:cat>
          <c:val>
            <c:numRef>
              <c:f>'Table examples'!$C$59:$C$60</c:f>
              <c:numCache>
                <c:formatCode>#,##0.00</c:formatCode>
                <c:ptCount val="2"/>
                <c:pt idx="0">
                  <c:v>4.5</c:v>
                </c:pt>
                <c:pt idx="1">
                  <c:v>4.25</c:v>
                </c:pt>
              </c:numCache>
            </c:numRef>
          </c:val>
          <c:extLst>
            <c:ext xmlns:c16="http://schemas.microsoft.com/office/drawing/2014/chart" uri="{C3380CC4-5D6E-409C-BE32-E72D297353CC}">
              <c16:uniqueId val="{00000000-5066-480E-A6D5-95CDEDD98C6B}"/>
            </c:ext>
          </c:extLst>
        </c:ser>
        <c:dLbls>
          <c:showLegendKey val="0"/>
          <c:showVal val="0"/>
          <c:showCatName val="0"/>
          <c:showSerName val="0"/>
          <c:showPercent val="0"/>
          <c:showBubbleSize val="0"/>
        </c:dLbls>
        <c:gapWidth val="115"/>
        <c:overlap val="-20"/>
        <c:axId val="-648853856"/>
        <c:axId val="-613747008"/>
      </c:barChart>
      <c:catAx>
        <c:axId val="-64885385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13747008"/>
        <c:crosses val="autoZero"/>
        <c:auto val="1"/>
        <c:lblAlgn val="ctr"/>
        <c:lblOffset val="100"/>
        <c:noMultiLvlLbl val="0"/>
      </c:catAx>
      <c:valAx>
        <c:axId val="-61374700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Price ($)</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4885385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tips &amp; tricks workbook Gib Nov 19.xlsx]Dashboard!ByArtist</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Concerts</a:t>
            </a:r>
            <a:r>
              <a:rPr lang="en-GB" baseline="0"/>
              <a:t> by artist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Dashboard!$F$56</c:f>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Dashboard!$E$57:$E$62</c:f>
              <c:strCache>
                <c:ptCount val="5"/>
                <c:pt idx="0">
                  <c:v>Katy Perry</c:v>
                </c:pt>
                <c:pt idx="1">
                  <c:v>Adele</c:v>
                </c:pt>
                <c:pt idx="2">
                  <c:v>Justin Bieber</c:v>
                </c:pt>
                <c:pt idx="3">
                  <c:v>Britney Spears</c:v>
                </c:pt>
                <c:pt idx="4">
                  <c:v>Madonna</c:v>
                </c:pt>
              </c:strCache>
            </c:strRef>
          </c:cat>
          <c:val>
            <c:numRef>
              <c:f>Dashboard!$F$57:$F$62</c:f>
              <c:numCache>
                <c:formatCode>#,##0;\(#,##0\)</c:formatCode>
                <c:ptCount val="5"/>
                <c:pt idx="0">
                  <c:v>2</c:v>
                </c:pt>
                <c:pt idx="1">
                  <c:v>3</c:v>
                </c:pt>
                <c:pt idx="2">
                  <c:v>5</c:v>
                </c:pt>
                <c:pt idx="3">
                  <c:v>8</c:v>
                </c:pt>
                <c:pt idx="4">
                  <c:v>8</c:v>
                </c:pt>
              </c:numCache>
            </c:numRef>
          </c:val>
          <c:extLst>
            <c:ext xmlns:c16="http://schemas.microsoft.com/office/drawing/2014/chart" uri="{C3380CC4-5D6E-409C-BE32-E72D297353CC}">
              <c16:uniqueId val="{00000001-65DD-4FB9-B4E6-557597439403}"/>
            </c:ext>
          </c:extLst>
        </c:ser>
        <c:dLbls>
          <c:dLblPos val="inBase"/>
          <c:showLegendKey val="0"/>
          <c:showVal val="1"/>
          <c:showCatName val="0"/>
          <c:showSerName val="0"/>
          <c:showPercent val="0"/>
          <c:showBubbleSize val="0"/>
        </c:dLbls>
        <c:gapWidth val="50"/>
        <c:axId val="644180248"/>
        <c:axId val="644181232"/>
      </c:barChart>
      <c:catAx>
        <c:axId val="644180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181232"/>
        <c:crosses val="autoZero"/>
        <c:auto val="1"/>
        <c:lblAlgn val="ctr"/>
        <c:lblOffset val="100"/>
        <c:noMultiLvlLbl val="0"/>
      </c:catAx>
      <c:valAx>
        <c:axId val="644181232"/>
        <c:scaling>
          <c:orientation val="minMax"/>
        </c:scaling>
        <c:delete val="1"/>
        <c:axPos val="b"/>
        <c:numFmt formatCode="#,##0;\(#,##0\)" sourceLinked="1"/>
        <c:majorTickMark val="none"/>
        <c:minorTickMark val="none"/>
        <c:tickLblPos val="nextTo"/>
        <c:crossAx val="644180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tips &amp; tricks workbook Gib Nov 19.xlsx]Dashboard!ByCountry</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Cambodia sales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noFill/>
          <a:ln w="19050">
            <a:noFill/>
          </a:ln>
          <a:effectLst/>
        </c:spPr>
      </c:pivotFmt>
      <c:pivotFmt>
        <c:idx val="2"/>
        <c:spPr>
          <a:solidFill>
            <a:schemeClr val="accent6"/>
          </a:solidFill>
          <a:ln w="19050">
            <a:solidFill>
              <a:schemeClr val="lt1"/>
            </a:solidFill>
          </a:ln>
          <a:effectLst/>
        </c:spPr>
      </c:pivotFmt>
    </c:pivotFmts>
    <c:plotArea>
      <c:layout/>
      <c:doughnutChart>
        <c:varyColors val="1"/>
        <c:ser>
          <c:idx val="0"/>
          <c:order val="0"/>
          <c:tx>
            <c:strRef>
              <c:f>Dashboard!$U$56</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2-4ED2-4C39-88B3-5FE9F609DEB1}"/>
              </c:ext>
            </c:extLst>
          </c:dPt>
          <c:dPt>
            <c:idx val="1"/>
            <c:bubble3D val="0"/>
            <c:spPr>
              <a:noFill/>
              <a:ln w="19050">
                <a:noFill/>
              </a:ln>
              <a:effectLst/>
            </c:spPr>
            <c:extLst>
              <c:ext xmlns:c16="http://schemas.microsoft.com/office/drawing/2014/chart" uri="{C3380CC4-5D6E-409C-BE32-E72D297353CC}">
                <c16:uniqueId val="{00000001-4ED2-4C39-88B3-5FE9F609DEB1}"/>
              </c:ext>
            </c:extLst>
          </c:dPt>
          <c:cat>
            <c:strRef>
              <c:f>Dashboard!$T$57:$T$59</c:f>
              <c:strCache>
                <c:ptCount val="2"/>
                <c:pt idx="0">
                  <c:v>Cambodia</c:v>
                </c:pt>
                <c:pt idx="1">
                  <c:v>Thailand</c:v>
                </c:pt>
              </c:strCache>
            </c:strRef>
          </c:cat>
          <c:val>
            <c:numRef>
              <c:f>Dashboard!$U$57:$U$59</c:f>
              <c:numCache>
                <c:formatCode>General</c:formatCode>
                <c:ptCount val="2"/>
                <c:pt idx="0">
                  <c:v>1310000</c:v>
                </c:pt>
                <c:pt idx="1">
                  <c:v>170000</c:v>
                </c:pt>
              </c:numCache>
            </c:numRef>
          </c:val>
          <c:extLst>
            <c:ext xmlns:c16="http://schemas.microsoft.com/office/drawing/2014/chart" uri="{C3380CC4-5D6E-409C-BE32-E72D297353CC}">
              <c16:uniqueId val="{00000000-4ED2-4C39-88B3-5FE9F609DEB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tips &amp; tricks workbook Gib Nov 19.xlsx]Dashboard!ByCity</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Dashboard!$I$56</c:f>
              <c:strCache>
                <c:ptCount val="1"/>
                <c:pt idx="0">
                  <c:v>Total</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Dashboard!$H$57:$H$63</c:f>
              <c:multiLvlStrCache>
                <c:ptCount val="4"/>
                <c:lvl>
                  <c:pt idx="0">
                    <c:v>Phnom Penh</c:v>
                  </c:pt>
                  <c:pt idx="1">
                    <c:v>Siem Reap</c:v>
                  </c:pt>
                  <c:pt idx="2">
                    <c:v>Kratie</c:v>
                  </c:pt>
                  <c:pt idx="3">
                    <c:v>Bangkok</c:v>
                  </c:pt>
                </c:lvl>
                <c:lvl>
                  <c:pt idx="0">
                    <c:v>Cambodia</c:v>
                  </c:pt>
                  <c:pt idx="3">
                    <c:v>Thailand</c:v>
                  </c:pt>
                </c:lvl>
              </c:multiLvlStrCache>
            </c:multiLvlStrRef>
          </c:cat>
          <c:val>
            <c:numRef>
              <c:f>Dashboard!$I$57:$I$63</c:f>
              <c:numCache>
                <c:formatCode>General</c:formatCode>
                <c:ptCount val="4"/>
                <c:pt idx="0">
                  <c:v>29.555</c:v>
                </c:pt>
                <c:pt idx="1">
                  <c:v>28.845000000000002</c:v>
                </c:pt>
                <c:pt idx="2">
                  <c:v>9.94</c:v>
                </c:pt>
                <c:pt idx="3">
                  <c:v>10.885</c:v>
                </c:pt>
              </c:numCache>
            </c:numRef>
          </c:val>
          <c:extLst>
            <c:ext xmlns:c16="http://schemas.microsoft.com/office/drawing/2014/chart" uri="{C3380CC4-5D6E-409C-BE32-E72D297353CC}">
              <c16:uniqueId val="{00000000-4249-41B3-90F2-14A487FC3F91}"/>
            </c:ext>
          </c:extLst>
        </c:ser>
        <c:dLbls>
          <c:showLegendKey val="0"/>
          <c:showVal val="0"/>
          <c:showCatName val="0"/>
          <c:showSerName val="0"/>
          <c:showPercent val="0"/>
          <c:showBubbleSize val="0"/>
        </c:dLbls>
        <c:gapWidth val="50"/>
        <c:overlap val="-27"/>
        <c:axId val="994622440"/>
        <c:axId val="994631624"/>
      </c:barChart>
      <c:catAx>
        <c:axId val="99462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631624"/>
        <c:crosses val="autoZero"/>
        <c:auto val="1"/>
        <c:lblAlgn val="ctr"/>
        <c:lblOffset val="100"/>
        <c:noMultiLvlLbl val="0"/>
      </c:catAx>
      <c:valAx>
        <c:axId val="994631624"/>
        <c:scaling>
          <c:orientation val="minMax"/>
        </c:scaling>
        <c:delete val="1"/>
        <c:axPos val="l"/>
        <c:numFmt formatCode="General" sourceLinked="1"/>
        <c:majorTickMark val="none"/>
        <c:minorTickMark val="none"/>
        <c:tickLblPos val="nextTo"/>
        <c:crossAx val="994622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tips &amp; tricks workbook Gib Nov 19.xlsx]Dashboard!ByMonth</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Sales over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alpha val="33000"/>
            </a:schemeClr>
          </a:solidFill>
          <a:ln>
            <a:solidFill>
              <a:schemeClr val="accent6">
                <a:alpha val="35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areaChart>
        <c:grouping val="standard"/>
        <c:varyColors val="0"/>
        <c:ser>
          <c:idx val="0"/>
          <c:order val="0"/>
          <c:tx>
            <c:strRef>
              <c:f>Dashboard!$B$56</c:f>
              <c:strCache>
                <c:ptCount val="1"/>
                <c:pt idx="0">
                  <c:v>Total</c:v>
                </c:pt>
              </c:strCache>
            </c:strRef>
          </c:tx>
          <c:spPr>
            <a:solidFill>
              <a:schemeClr val="accent6">
                <a:alpha val="33000"/>
              </a:schemeClr>
            </a:solidFill>
            <a:ln>
              <a:solidFill>
                <a:schemeClr val="accent6">
                  <a:alpha val="35000"/>
                </a:schemeClr>
              </a:solidFill>
            </a:ln>
            <a:effectLst/>
          </c:spPr>
          <c:cat>
            <c:strRef>
              <c:f>Dashboard!$A$57:$A$64</c:f>
              <c:strCache>
                <c:ptCount val="7"/>
                <c:pt idx="0">
                  <c:v>Feb</c:v>
                </c:pt>
                <c:pt idx="1">
                  <c:v>Mar</c:v>
                </c:pt>
                <c:pt idx="2">
                  <c:v>Apr</c:v>
                </c:pt>
                <c:pt idx="3">
                  <c:v>May</c:v>
                </c:pt>
                <c:pt idx="4">
                  <c:v>Jun</c:v>
                </c:pt>
                <c:pt idx="5">
                  <c:v>Jul</c:v>
                </c:pt>
                <c:pt idx="6">
                  <c:v>Aug</c:v>
                </c:pt>
              </c:strCache>
            </c:strRef>
          </c:cat>
          <c:val>
            <c:numRef>
              <c:f>Dashboard!$B$57:$B$64</c:f>
              <c:numCache>
                <c:formatCode>General</c:formatCode>
                <c:ptCount val="7"/>
                <c:pt idx="0">
                  <c:v>155000</c:v>
                </c:pt>
                <c:pt idx="1">
                  <c:v>280000</c:v>
                </c:pt>
                <c:pt idx="2">
                  <c:v>70000</c:v>
                </c:pt>
                <c:pt idx="3">
                  <c:v>280000</c:v>
                </c:pt>
                <c:pt idx="4">
                  <c:v>345000</c:v>
                </c:pt>
                <c:pt idx="5">
                  <c:v>105000</c:v>
                </c:pt>
                <c:pt idx="6">
                  <c:v>245000</c:v>
                </c:pt>
              </c:numCache>
            </c:numRef>
          </c:val>
          <c:extLst>
            <c:ext xmlns:c16="http://schemas.microsoft.com/office/drawing/2014/chart" uri="{C3380CC4-5D6E-409C-BE32-E72D297353CC}">
              <c16:uniqueId val="{00000000-A308-4107-8173-D5B6AF9E7B31}"/>
            </c:ext>
          </c:extLst>
        </c:ser>
        <c:dLbls>
          <c:showLegendKey val="0"/>
          <c:showVal val="0"/>
          <c:showCatName val="0"/>
          <c:showSerName val="0"/>
          <c:showPercent val="0"/>
          <c:showBubbleSize val="0"/>
        </c:dLbls>
        <c:axId val="1650397104"/>
        <c:axId val="1650416784"/>
      </c:areaChart>
      <c:catAx>
        <c:axId val="16503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416784"/>
        <c:crosses val="autoZero"/>
        <c:auto val="1"/>
        <c:lblAlgn val="ctr"/>
        <c:lblOffset val="100"/>
        <c:noMultiLvlLbl val="0"/>
      </c:catAx>
      <c:valAx>
        <c:axId val="16504167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03971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64</xdr:row>
      <xdr:rowOff>0</xdr:rowOff>
    </xdr:from>
    <xdr:to>
      <xdr:col>5</xdr:col>
      <xdr:colOff>552450</xdr:colOff>
      <xdr:row>76</xdr:row>
      <xdr:rowOff>52387</xdr:rowOff>
    </xdr:to>
    <xdr:graphicFrame macro="">
      <xdr:nvGraphicFramePr>
        <xdr:cNvPr id="11" name="Chart 10">
          <a:extLst>
            <a:ext uri="{FF2B5EF4-FFF2-40B4-BE49-F238E27FC236}">
              <a16:creationId xmlns:a16="http://schemas.microsoft.com/office/drawing/2014/main" id="{D569D5A1-7540-41E9-A9AB-C7FD4BE46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3926205</xdr:colOff>
      <xdr:row>1</xdr:row>
      <xdr:rowOff>83820</xdr:rowOff>
    </xdr:from>
    <xdr:to>
      <xdr:col>4</xdr:col>
      <xdr:colOff>1272540</xdr:colOff>
      <xdr:row>10</xdr:row>
      <xdr:rowOff>53370</xdr:rowOff>
    </xdr:to>
    <xdr:grpSp>
      <xdr:nvGrpSpPr>
        <xdr:cNvPr id="2" name="Group 1">
          <a:extLst>
            <a:ext uri="{FF2B5EF4-FFF2-40B4-BE49-F238E27FC236}">
              <a16:creationId xmlns:a16="http://schemas.microsoft.com/office/drawing/2014/main" id="{D2286911-1E30-46CF-982B-1E21E2E14CAD}"/>
            </a:ext>
          </a:extLst>
        </xdr:cNvPr>
        <xdr:cNvGrpSpPr/>
      </xdr:nvGrpSpPr>
      <xdr:grpSpPr>
        <a:xfrm>
          <a:off x="5815965" y="266700"/>
          <a:ext cx="7679055" cy="1219230"/>
          <a:chOff x="5419725" y="2181225"/>
          <a:chExt cx="7228571" cy="1123810"/>
        </a:xfrm>
      </xdr:grpSpPr>
      <xdr:pic>
        <xdr:nvPicPr>
          <xdr:cNvPr id="3" name="Picture 2">
            <a:extLst>
              <a:ext uri="{FF2B5EF4-FFF2-40B4-BE49-F238E27FC236}">
                <a16:creationId xmlns:a16="http://schemas.microsoft.com/office/drawing/2014/main" id="{2226D05E-9064-42AA-B7BB-D268F17A3A4C}"/>
              </a:ext>
            </a:extLst>
          </xdr:cNvPr>
          <xdr:cNvPicPr>
            <a:picLocks noChangeAspect="1"/>
          </xdr:cNvPicPr>
        </xdr:nvPicPr>
        <xdr:blipFill>
          <a:blip xmlns:r="http://schemas.openxmlformats.org/officeDocument/2006/relationships" r:embed="rId1"/>
          <a:stretch>
            <a:fillRect/>
          </a:stretch>
        </xdr:blipFill>
        <xdr:spPr>
          <a:xfrm>
            <a:off x="5419725" y="2181225"/>
            <a:ext cx="7228571" cy="1123810"/>
          </a:xfrm>
          <a:prstGeom prst="rect">
            <a:avLst/>
          </a:prstGeom>
          <a:ln>
            <a:noFill/>
          </a:ln>
          <a:effectLst>
            <a:outerShdw blurRad="190500" algn="tl" rotWithShape="0">
              <a:srgbClr val="000000">
                <a:alpha val="70000"/>
              </a:srgbClr>
            </a:outerShdw>
          </a:effectLst>
        </xdr:spPr>
      </xdr:pic>
      <xdr:sp macro="" textlink="">
        <xdr:nvSpPr>
          <xdr:cNvPr id="4" name="Rounded Rectangle 1">
            <a:extLst>
              <a:ext uri="{FF2B5EF4-FFF2-40B4-BE49-F238E27FC236}">
                <a16:creationId xmlns:a16="http://schemas.microsoft.com/office/drawing/2014/main" id="{DEBA8861-0B29-4BFD-9AC6-5AAF2341D312}"/>
              </a:ext>
            </a:extLst>
          </xdr:cNvPr>
          <xdr:cNvSpPr/>
        </xdr:nvSpPr>
        <xdr:spPr>
          <a:xfrm>
            <a:off x="6400800" y="2867025"/>
            <a:ext cx="1171575"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Rounded Rectangle 6">
            <a:extLst>
              <a:ext uri="{FF2B5EF4-FFF2-40B4-BE49-F238E27FC236}">
                <a16:creationId xmlns:a16="http://schemas.microsoft.com/office/drawing/2014/main" id="{AD99105C-AE4C-42C4-8A77-03CE9555DE7B}"/>
              </a:ext>
            </a:extLst>
          </xdr:cNvPr>
          <xdr:cNvSpPr/>
        </xdr:nvSpPr>
        <xdr:spPr>
          <a:xfrm>
            <a:off x="10515600" y="2657475"/>
            <a:ext cx="809625"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 name="Rounded Rectangle 7">
            <a:extLst>
              <a:ext uri="{FF2B5EF4-FFF2-40B4-BE49-F238E27FC236}">
                <a16:creationId xmlns:a16="http://schemas.microsoft.com/office/drawing/2014/main" id="{DFA61E98-C84F-4782-9B53-B2BF7DDE650A}"/>
              </a:ext>
            </a:extLst>
          </xdr:cNvPr>
          <xdr:cNvSpPr/>
        </xdr:nvSpPr>
        <xdr:spPr>
          <a:xfrm>
            <a:off x="11477625" y="2857500"/>
            <a:ext cx="1143000"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Rounded Rectangle 8">
            <a:extLst>
              <a:ext uri="{FF2B5EF4-FFF2-40B4-BE49-F238E27FC236}">
                <a16:creationId xmlns:a16="http://schemas.microsoft.com/office/drawing/2014/main" id="{92C4370C-6B02-4C3D-9BF5-0051A397188A}"/>
              </a:ext>
            </a:extLst>
          </xdr:cNvPr>
          <xdr:cNvSpPr/>
        </xdr:nvSpPr>
        <xdr:spPr>
          <a:xfrm>
            <a:off x="5438775" y="2867025"/>
            <a:ext cx="971550" cy="257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2</xdr:col>
      <xdr:colOff>60960</xdr:colOff>
      <xdr:row>6</xdr:row>
      <xdr:rowOff>60960</xdr:rowOff>
    </xdr:from>
    <xdr:to>
      <xdr:col>2</xdr:col>
      <xdr:colOff>412630</xdr:colOff>
      <xdr:row>11</xdr:row>
      <xdr:rowOff>135148</xdr:rowOff>
    </xdr:to>
    <xdr:grpSp>
      <xdr:nvGrpSpPr>
        <xdr:cNvPr id="8" name="Group 7">
          <a:extLst>
            <a:ext uri="{FF2B5EF4-FFF2-40B4-BE49-F238E27FC236}">
              <a16:creationId xmlns:a16="http://schemas.microsoft.com/office/drawing/2014/main" id="{FF14764C-1B6C-4BBD-9043-8CBC8A326B98}"/>
            </a:ext>
          </a:extLst>
        </xdr:cNvPr>
        <xdr:cNvGrpSpPr/>
      </xdr:nvGrpSpPr>
      <xdr:grpSpPr>
        <a:xfrm>
          <a:off x="1950720" y="1059180"/>
          <a:ext cx="351670" cy="691408"/>
          <a:chOff x="8839200" y="1076325"/>
          <a:chExt cx="504762" cy="857143"/>
        </a:xfrm>
      </xdr:grpSpPr>
      <xdr:pic>
        <xdr:nvPicPr>
          <xdr:cNvPr id="9" name="Picture 8">
            <a:extLst>
              <a:ext uri="{FF2B5EF4-FFF2-40B4-BE49-F238E27FC236}">
                <a16:creationId xmlns:a16="http://schemas.microsoft.com/office/drawing/2014/main" id="{5CD23164-023F-4F76-8288-8BE745CC5F38}"/>
              </a:ext>
            </a:extLst>
          </xdr:cNvPr>
          <xdr:cNvPicPr>
            <a:picLocks noChangeAspect="1"/>
          </xdr:cNvPicPr>
        </xdr:nvPicPr>
        <xdr:blipFill>
          <a:blip xmlns:r="http://schemas.openxmlformats.org/officeDocument/2006/relationships" r:embed="rId2"/>
          <a:stretch>
            <a:fillRect/>
          </a:stretch>
        </xdr:blipFill>
        <xdr:spPr>
          <a:xfrm>
            <a:off x="8839200" y="1076325"/>
            <a:ext cx="504762" cy="857143"/>
          </a:xfrm>
          <a:prstGeom prst="rect">
            <a:avLst/>
          </a:prstGeom>
          <a:ln>
            <a:noFill/>
          </a:ln>
          <a:effectLst>
            <a:outerShdw blurRad="292100" dist="139700" dir="2700000" algn="tl" rotWithShape="0">
              <a:srgbClr val="333333">
                <a:alpha val="65000"/>
              </a:srgbClr>
            </a:outerShdw>
          </a:effectLst>
        </xdr:spPr>
      </xdr:pic>
      <xdr:sp macro="" textlink="">
        <xdr:nvSpPr>
          <xdr:cNvPr id="10" name="Rounded Rectangle 10">
            <a:extLst>
              <a:ext uri="{FF2B5EF4-FFF2-40B4-BE49-F238E27FC236}">
                <a16:creationId xmlns:a16="http://schemas.microsoft.com/office/drawing/2014/main" id="{427FBF9A-B3DD-41E1-ABFC-620D135544DF}"/>
              </a:ext>
            </a:extLst>
          </xdr:cNvPr>
          <xdr:cNvSpPr/>
        </xdr:nvSpPr>
        <xdr:spPr>
          <a:xfrm>
            <a:off x="8839200" y="1638299"/>
            <a:ext cx="114300" cy="180975"/>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281269</xdr:colOff>
      <xdr:row>67</xdr:row>
      <xdr:rowOff>168410</xdr:rowOff>
    </xdr:from>
    <xdr:to>
      <xdr:col>3</xdr:col>
      <xdr:colOff>666751</xdr:colOff>
      <xdr:row>78</xdr:row>
      <xdr:rowOff>176175</xdr:rowOff>
    </xdr:to>
    <xdr:graphicFrame macro="">
      <xdr:nvGraphicFramePr>
        <xdr:cNvPr id="9" name="Chart 8">
          <a:extLst>
            <a:ext uri="{FF2B5EF4-FFF2-40B4-BE49-F238E27FC236}">
              <a16:creationId xmlns:a16="http://schemas.microsoft.com/office/drawing/2014/main" id="{64E4EDA3-BC78-44DD-B3E8-5FAD76DE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32658</xdr:colOff>
      <xdr:row>67</xdr:row>
      <xdr:rowOff>168410</xdr:rowOff>
    </xdr:from>
    <xdr:to>
      <xdr:col>6</xdr:col>
      <xdr:colOff>446316</xdr:colOff>
      <xdr:row>78</xdr:row>
      <xdr:rowOff>176175</xdr:rowOff>
    </xdr:to>
    <xdr:graphicFrame macro="">
      <xdr:nvGraphicFramePr>
        <xdr:cNvPr id="10" name="Chart 9">
          <a:extLst>
            <a:ext uri="{FF2B5EF4-FFF2-40B4-BE49-F238E27FC236}">
              <a16:creationId xmlns:a16="http://schemas.microsoft.com/office/drawing/2014/main" id="{0150AAA8-BB1B-45BB-BD7A-DADE470B6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256309</xdr:colOff>
      <xdr:row>82</xdr:row>
      <xdr:rowOff>55418</xdr:rowOff>
    </xdr:from>
    <xdr:to>
      <xdr:col>6</xdr:col>
      <xdr:colOff>284018</xdr:colOff>
      <xdr:row>97</xdr:row>
      <xdr:rowOff>66006</xdr:rowOff>
    </xdr:to>
    <xdr:graphicFrame macro="">
      <xdr:nvGraphicFramePr>
        <xdr:cNvPr id="11" name="Chart 10">
          <a:extLst>
            <a:ext uri="{FF2B5EF4-FFF2-40B4-BE49-F238E27FC236}">
              <a16:creationId xmlns:a16="http://schemas.microsoft.com/office/drawing/2014/main" id="{E1CFDB0C-0E7D-45AB-BD7C-8484CB8B3B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62346</xdr:colOff>
      <xdr:row>82</xdr:row>
      <xdr:rowOff>55418</xdr:rowOff>
    </xdr:from>
    <xdr:to>
      <xdr:col>12</xdr:col>
      <xdr:colOff>325582</xdr:colOff>
      <xdr:row>97</xdr:row>
      <xdr:rowOff>66006</xdr:rowOff>
    </xdr:to>
    <xdr:graphicFrame macro="">
      <xdr:nvGraphicFramePr>
        <xdr:cNvPr id="12" name="Chart 11">
          <a:extLst>
            <a:ext uri="{FF2B5EF4-FFF2-40B4-BE49-F238E27FC236}">
              <a16:creationId xmlns:a16="http://schemas.microsoft.com/office/drawing/2014/main" id="{FABB8212-86DA-4AF0-92D0-0628AA729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291352</xdr:colOff>
      <xdr:row>71</xdr:row>
      <xdr:rowOff>170779</xdr:rowOff>
    </xdr:from>
    <xdr:to>
      <xdr:col>16</xdr:col>
      <xdr:colOff>54952</xdr:colOff>
      <xdr:row>81</xdr:row>
      <xdr:rowOff>89648</xdr:rowOff>
    </xdr:to>
    <mc:AlternateContent xmlns:mc="http://schemas.openxmlformats.org/markup-compatibility/2006" xmlns:a14="http://schemas.microsoft.com/office/drawing/2010/main">
      <mc:Choice Requires="a14">
        <xdr:graphicFrame macro="">
          <xdr:nvGraphicFramePr>
            <xdr:cNvPr id="3" name="Sponsor">
              <a:extLst>
                <a:ext uri="{FF2B5EF4-FFF2-40B4-BE49-F238E27FC236}">
                  <a16:creationId xmlns:a16="http://schemas.microsoft.com/office/drawing/2014/main" id="{24AA64D2-F199-4D48-9E88-80EDA393F6E5}"/>
                </a:ext>
              </a:extLst>
            </xdr:cNvPr>
            <xdr:cNvGraphicFramePr/>
          </xdr:nvGraphicFramePr>
          <xdr:xfrm>
            <a:off x="0" y="0"/>
            <a:ext cx="0" cy="0"/>
          </xdr:xfrm>
          <a:graphic>
            <a:graphicData uri="http://schemas.microsoft.com/office/drawing/2010/slicer">
              <sle:slicer xmlns:sle="http://schemas.microsoft.com/office/drawing/2010/slicer" name="Sponsor"/>
            </a:graphicData>
          </a:graphic>
        </xdr:graphicFrame>
      </mc:Choice>
      <mc:Fallback xmlns="">
        <xdr:sp macro="" textlink="">
          <xdr:nvSpPr>
            <xdr:cNvPr id="0" name=""/>
            <xdr:cNvSpPr>
              <a:spLocks noTextEdit="1"/>
            </xdr:cNvSpPr>
          </xdr:nvSpPr>
          <xdr:spPr>
            <a:xfrm>
              <a:off x="11183470" y="9932894"/>
              <a:ext cx="1440000" cy="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14</xdr:col>
      <xdr:colOff>290008</xdr:colOff>
      <xdr:row>82</xdr:row>
      <xdr:rowOff>68133</xdr:rowOff>
    </xdr:from>
    <xdr:to>
      <xdr:col>18</xdr:col>
      <xdr:colOff>654423</xdr:colOff>
      <xdr:row>90</xdr:row>
      <xdr:rowOff>80683</xdr:rowOff>
    </xdr:to>
    <mc:AlternateContent xmlns:mc="http://schemas.openxmlformats.org/markup-compatibility/2006" xmlns:tsle="http://schemas.microsoft.com/office/drawing/2012/timeslicer">
      <mc:Choice Requires="tsle">
        <xdr:graphicFrame macro="">
          <xdr:nvGraphicFramePr>
            <xdr:cNvPr id="4" name="Date">
              <a:extLst>
                <a:ext uri="{FF2B5EF4-FFF2-40B4-BE49-F238E27FC236}">
                  <a16:creationId xmlns:a16="http://schemas.microsoft.com/office/drawing/2014/main" id="{D89FE475-5FFF-4FC3-A944-8CBDE9BB2DC9}"/>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1182126" y="9932894"/>
              <a:ext cx="3260015" cy="0"/>
            </a:xfrm>
            <a:prstGeom prst="rect">
              <a:avLst/>
            </a:prstGeom>
            <a:solidFill>
              <a:prstClr val="white"/>
            </a:solidFill>
            <a:ln w="1">
              <a:solidFill>
                <a:prstClr val="green"/>
              </a:solidFill>
            </a:ln>
          </xdr:spPr>
          <xdr:txBody>
            <a:bodyPr vertOverflow="clip" horzOverflow="clip"/>
            <a:lstStyle/>
            <a:p>
              <a:r>
                <a:rPr lang="en-GB" sz="1100"/>
                <a:t>Timeline: Works in Excel 2013 or higher. Do not move or resize.</a:t>
              </a:r>
            </a:p>
          </xdr:txBody>
        </xdr:sp>
      </mc:Fallback>
    </mc:AlternateContent>
    <xdr:clientData/>
  </xdr:twoCellAnchor>
  <xdr:twoCellAnchor>
    <xdr:from>
      <xdr:col>16</xdr:col>
      <xdr:colOff>412376</xdr:colOff>
      <xdr:row>72</xdr:row>
      <xdr:rowOff>18379</xdr:rowOff>
    </xdr:from>
    <xdr:to>
      <xdr:col>18</xdr:col>
      <xdr:colOff>633176</xdr:colOff>
      <xdr:row>81</xdr:row>
      <xdr:rowOff>80684</xdr:rowOff>
    </xdr:to>
    <mc:AlternateContent xmlns:mc="http://schemas.openxmlformats.org/markup-compatibility/2006" xmlns:a14="http://schemas.microsoft.com/office/drawing/2010/main">
      <mc:Choice Requires="a14">
        <xdr:graphicFrame macro="">
          <xdr:nvGraphicFramePr>
            <xdr:cNvPr id="5" name="Singer">
              <a:extLst>
                <a:ext uri="{FF2B5EF4-FFF2-40B4-BE49-F238E27FC236}">
                  <a16:creationId xmlns:a16="http://schemas.microsoft.com/office/drawing/2014/main" id="{539FE41E-D25D-40AD-A514-86B27FD57FE1}"/>
                </a:ext>
              </a:extLst>
            </xdr:cNvPr>
            <xdr:cNvGraphicFramePr/>
          </xdr:nvGraphicFramePr>
          <xdr:xfrm>
            <a:off x="0" y="0"/>
            <a:ext cx="0" cy="0"/>
          </xdr:xfrm>
          <a:graphic>
            <a:graphicData uri="http://schemas.microsoft.com/office/drawing/2010/slicer">
              <sle:slicer xmlns:sle="http://schemas.microsoft.com/office/drawing/2010/slicer" name="Singer"/>
            </a:graphicData>
          </a:graphic>
        </xdr:graphicFrame>
      </mc:Choice>
      <mc:Fallback xmlns="">
        <xdr:sp macro="" textlink="">
          <xdr:nvSpPr>
            <xdr:cNvPr id="0" name=""/>
            <xdr:cNvSpPr>
              <a:spLocks noTextEdit="1"/>
            </xdr:cNvSpPr>
          </xdr:nvSpPr>
          <xdr:spPr>
            <a:xfrm>
              <a:off x="12980894" y="9932894"/>
              <a:ext cx="1440000" cy="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Xlother/JLC%20shared%20folder/JLC%20docs%20for%20datamodel/PB's/Cleand%20up%201601%20P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ropbox/Xlconsulting/Clients/FInance+clients/MoE/Final%20files/MoE%20adv%20excel%20Beyo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Google%20Drive/XLC%20Shared%20with%20clients/TCS%20XLC%20shared/Excel%20Aug%202018/CMG%20Jul%2019/Excel%20chipmong%20Ju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sheetName val="Daily_Fabric_Knit_receive"/>
      <sheetName val="Daily_Fabric_Woven_receive"/>
      <sheetName val="Daily_production_figure"/>
      <sheetName val="Daily_packing_figure"/>
      <sheetName val="Sheet2"/>
      <sheetName val="estimate_output"/>
      <sheetName val="Sheet3"/>
      <sheetName val="Control_sheet"/>
      <sheetName val="Legend"/>
      <sheetName val="Sheet1"/>
    </sheetNames>
    <sheetDataSet>
      <sheetData sheetId="0"/>
      <sheetData sheetId="1"/>
      <sheetData sheetId="2"/>
      <sheetData sheetId="3"/>
      <sheetData sheetId="4"/>
      <sheetData sheetId="5"/>
      <sheetData sheetId="6"/>
      <sheetData sheetId="7"/>
      <sheetData sheetId="8">
        <row r="2">
          <cell r="A2" t="str">
            <v>HK</v>
          </cell>
          <cell r="G2" t="str">
            <v>On time</v>
          </cell>
        </row>
        <row r="3">
          <cell r="A3" t="str">
            <v>APP</v>
          </cell>
          <cell r="G3" t="str">
            <v>1-2 wks Late</v>
          </cell>
        </row>
        <row r="4">
          <cell r="A4" t="str">
            <v>Re-work</v>
          </cell>
          <cell r="G4" t="str">
            <v>3-4 wks Late</v>
          </cell>
        </row>
        <row r="5">
          <cell r="A5"/>
          <cell r="G5" t="str">
            <v>4+ wks Late</v>
          </cell>
        </row>
        <row r="6">
          <cell r="A6"/>
        </row>
        <row r="7">
          <cell r="A7"/>
        </row>
        <row r="8">
          <cell r="A8"/>
        </row>
        <row r="9">
          <cell r="A9"/>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table"/>
      <sheetName val="Keyboard shortcuts"/>
      <sheetName val="Toolbar shortcuts"/>
      <sheetName val="Cell referencing"/>
      <sheetName val="Conditional formatting"/>
      <sheetName val="Cond formatting tips &amp; tricks"/>
      <sheetName val="Viewing &amp; printing"/>
      <sheetName val="Printing examples"/>
      <sheetName val="Merge, hide &amp; goal seek"/>
      <sheetName val="Filter examples"/>
      <sheetName val="Filter &amp; Sort"/>
      <sheetName val="Pivot table examples"/>
      <sheetName val="Pivot tables"/>
      <sheetName val="Basic formulas"/>
      <sheetName val="Formula examples"/>
      <sheetName val="Drop down lists"/>
      <sheetName val="Drop down list ex"/>
      <sheetName val="Table examples"/>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sheetData sheetId="10" refreshError="1"/>
      <sheetData sheetId="11" refreshError="1"/>
      <sheetData sheetId="12"/>
      <sheetData sheetId="13">
        <row r="27">
          <cell r="A27">
            <v>9</v>
          </cell>
          <cell r="B27" t="str">
            <v>Change design</v>
          </cell>
          <cell r="C27" t="str">
            <v>You can change the style in the "design" ribbon half way across the screen.</v>
          </cell>
          <cell r="D27" t="str">
            <v>N/A</v>
          </cell>
          <cell r="E27">
            <v>1</v>
          </cell>
        </row>
        <row r="28">
          <cell r="A28">
            <v>10</v>
          </cell>
          <cell r="B28" t="str">
            <v>Add new data</v>
          </cell>
          <cell r="C28" t="str">
            <v>Click on table, then on the new ribbon, choose "change data source" and select data.</v>
          </cell>
          <cell r="D28" t="str">
            <v>Remove blanks first.</v>
          </cell>
          <cell r="E28">
            <v>4</v>
          </cell>
        </row>
        <row r="29">
          <cell r="A29">
            <v>11</v>
          </cell>
          <cell r="B29" t="str">
            <v>Change from sum of values to count, average etc.</v>
          </cell>
          <cell r="C29" t="str">
            <v>Click on table then on RHS, click on the field in the "Value" box, and go to "Field Value Settings", then change to sum, count, average etc.</v>
          </cell>
          <cell r="D29" t="str">
            <v>You want the sum function 99% of the time, but sometimes Excel doesn't realise this. If you click on the values section you put in then "value field settings", you can change to Sum or other functions like average, count etc.</v>
          </cell>
          <cell r="E29">
            <v>3</v>
          </cell>
        </row>
        <row r="30">
          <cell r="A30">
            <v>12</v>
          </cell>
          <cell r="B30" t="str">
            <v>Group together dates into months, quarters, years etc.</v>
          </cell>
          <cell r="C30" t="str">
            <v>Right click on dates on your main pivot table, then choose "group" and select one or more options which you want.</v>
          </cell>
          <cell r="D30" t="str">
            <v>N/A</v>
          </cell>
          <cell r="E30">
            <v>3</v>
          </cell>
        </row>
        <row r="31">
          <cell r="A31">
            <v>13</v>
          </cell>
          <cell r="B31" t="str">
            <v>Group together other data</v>
          </cell>
          <cell r="C31" t="str">
            <v>Select the cells with entries you want to group, then right click and choose group. You now have a new field which you can move around through any of the four pivot table boxes.</v>
          </cell>
          <cell r="D31" t="str">
            <v>N/A - Only use a logical grouping. Very useful for dates and also for numbers.</v>
          </cell>
          <cell r="E31">
            <v>2</v>
          </cell>
        </row>
        <row r="32">
          <cell r="A32">
            <v>14</v>
          </cell>
          <cell r="B32" t="str">
            <v>Filter to only see some items</v>
          </cell>
          <cell r="C32" t="str">
            <v>Drag one set of data into the filter box, then choose what to filter by clicking on the new drop down list which appears.</v>
          </cell>
          <cell r="D32" t="str">
            <v>You can't have a field in filter AND in a row/columns box.</v>
          </cell>
          <cell r="E32">
            <v>3</v>
          </cell>
        </row>
        <row r="33">
          <cell r="A33">
            <v>15</v>
          </cell>
          <cell r="B33" t="str">
            <v>Put values in twice</v>
          </cell>
          <cell r="C33" t="str">
            <v>Drag what you want your values to be AGAIN! Why… see below!</v>
          </cell>
          <cell r="D33" t="str">
            <v>Only do this if you have different calculations otherwise it looks silly.</v>
          </cell>
          <cell r="E33">
            <v>2</v>
          </cell>
        </row>
        <row r="34">
          <cell r="A34">
            <v>16</v>
          </cell>
          <cell r="B34" t="str">
            <v>Rename headings</v>
          </cell>
          <cell r="C34" t="str">
            <v>You can value headings by going to "Value field settings" and editing text in the "custom name" field.</v>
          </cell>
          <cell r="D34" t="str">
            <v>N/A</v>
          </cell>
          <cell r="E34">
            <v>2</v>
          </cell>
        </row>
        <row r="35">
          <cell r="A35">
            <v>17</v>
          </cell>
          <cell r="B35" t="str">
            <v>Create a second pivot table.</v>
          </cell>
          <cell r="C35" t="str">
            <v>Click anywhere inside the first pivot table and click "insert pivot table". Note if you do it this way, when you refresh one, you'll refresh the second (and third/fourth…) one.</v>
          </cell>
          <cell r="D35" t="str">
            <v>In Excel 2013 this works differently, On your RHS menu, you can choose "More tables…"</v>
          </cell>
          <cell r="E35">
            <v>3</v>
          </cell>
        </row>
        <row r="36">
          <cell r="A36">
            <v>18</v>
          </cell>
          <cell r="B36" t="str">
            <v>Further analysis after pivot table.</v>
          </cell>
          <cell r="C36" t="str">
            <v>Pivot tables do not follow normal Excel rules for autofill. To get back to normal, go to file - options - formulas and UNKTICK the box which says "Use Getpivotdata functions for PivotTable references". If you do not, the GETPIVOTDATA formulas come out. They work but do not autofill.</v>
          </cell>
          <cell r="D36" t="str">
            <v>This is tricky and easily forgotten. Alternatively you can manually link each cell in your first column after the pivot table and go from there.</v>
          </cell>
          <cell r="E36">
            <v>4</v>
          </cell>
        </row>
        <row r="37">
          <cell r="A37">
            <v>19</v>
          </cell>
          <cell r="B37" t="str">
            <v>Create a Pivot chart</v>
          </cell>
          <cell r="C37" t="str">
            <v>Pivot charts are just charts on pivot tables. Easiest way to set this up is to click on the pivot table, then insert a chart like normal. Go to "Insert Ribbon", then choose your chart type. The main difference over a regular chart is that you can filter/unfilter directly in the chart by clicking the down arrow next to your heading.</v>
          </cell>
          <cell r="D37" t="str">
            <v>A lot of the time, data from a pivot table looks silly and makes more sense in a table. Think about this.</v>
          </cell>
          <cell r="E37">
            <v>2</v>
          </cell>
        </row>
        <row r="38">
          <cell r="A38">
            <v>20</v>
          </cell>
          <cell r="B38" t="str">
            <v>Insert your own calculation</v>
          </cell>
          <cell r="C38" t="str">
            <v>Click on the "Pivot table", then in the options ribbon, tools section choose: "Calculated Field" and insert your own calculations.</v>
          </cell>
          <cell r="D38" t="str">
            <v>I personally avoid using this and go back to Excel normal mode to do further analysis, it gets tricky otherwise.</v>
          </cell>
          <cell r="E38">
            <v>1</v>
          </cell>
        </row>
        <row r="39">
          <cell r="A39">
            <v>21</v>
          </cell>
          <cell r="B39" t="str">
            <v>Show errors as blanks (in calculated fields)</v>
          </cell>
          <cell r="C39" t="str">
            <v>Right click anywhere on your main pivot table, then tick the box which shows: "For error values show" and leave blank.</v>
          </cell>
          <cell r="D39" t="str">
            <v>N/A</v>
          </cell>
          <cell r="E39">
            <v>1</v>
          </cell>
        </row>
        <row r="40">
          <cell r="A40">
            <v>22</v>
          </cell>
          <cell r="B40" t="str">
            <v>Sorting pivot tables</v>
          </cell>
          <cell r="C40" t="str">
            <v>you can sort using data-sort, or manually using the mouse as it becomes a black box + drag/drop</v>
          </cell>
          <cell r="D40" t="str">
            <v>N/A</v>
          </cell>
        </row>
        <row r="41">
          <cell r="A41">
            <v>23</v>
          </cell>
          <cell r="B41" t="str">
            <v>Custom value filters work around</v>
          </cell>
          <cell r="C41" t="str">
            <v>Create a column directly after the pivot table, then in the new column go to data-filter and filter buttons will appear like normal across the rest of the table.</v>
          </cell>
          <cell r="D41" t="str">
            <v>This is a workaround so may have glitches.</v>
          </cell>
        </row>
      </sheetData>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Keyboard shortcuts"/>
      <sheetName val="Toolbar shortcuts"/>
      <sheetName val="Cell refs"/>
      <sheetName val="Merge issues"/>
      <sheetName val="Basic functions"/>
      <sheetName val="Function examples"/>
      <sheetName val="Text clean up"/>
      <sheetName val="Printing examples"/>
      <sheetName val="Printing in 3 steps"/>
      <sheetName val="Cond 4mat ex"/>
      <sheetName val="Cond 4mat"/>
      <sheetName val="Table examples"/>
      <sheetName val="Super Tables"/>
      <sheetName val="Vlookups"/>
      <sheetName val="Vlookups examples"/>
      <sheetName val="Images in Excel"/>
      <sheetName val="Drop down lists"/>
      <sheetName val="Drop down list ex"/>
      <sheetName val="Drop downs XTRA"/>
      <sheetName val="Sparklines"/>
      <sheetName val="Sp. &amp; DB demo."/>
      <sheetName val="Chart customisations"/>
      <sheetName val="SUMIFS"/>
      <sheetName val="Pivot table examples"/>
      <sheetName val="Pivot tables"/>
      <sheetName val="Dashboar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refreshedDate="43529.468329398151" createdVersion="6" refreshedVersion="6" minRefreshableVersion="3" recordCount="26" xr:uid="{0C09CA42-A938-4A10-B72E-8ED3BA199EFC}">
  <cacheSource type="worksheet">
    <worksheetSource name="DashboardData"/>
  </cacheSource>
  <cacheFields count="9">
    <cacheField name="City" numFmtId="0">
      <sharedItems count="4">
        <s v="Siem Reap"/>
        <s v="Bangkok"/>
        <s v="Phnom Penh"/>
        <s v="Kratie"/>
      </sharedItems>
    </cacheField>
    <cacheField name="Singer" numFmtId="0">
      <sharedItems count="5">
        <s v="Britney Spears"/>
        <s v="Katy Perry"/>
        <s v="Madonna"/>
        <s v="Justin Bieber"/>
        <s v="Adele"/>
      </sharedItems>
    </cacheField>
    <cacheField name="Sponsor" numFmtId="0">
      <sharedItems count="5">
        <s v="Coca Cola"/>
        <s v="Microsoft"/>
        <s v="Apple"/>
        <s v="Honda"/>
        <s v="Facebook"/>
      </sharedItems>
    </cacheField>
    <cacheField name="Sales" numFmtId="165">
      <sharedItems containsSemiMixedTypes="0" containsString="0" containsNumber="1" containsInteger="1" minValue="15000" maxValue="100000"/>
    </cacheField>
    <cacheField name="Date" numFmtId="15">
      <sharedItems containsSemiMixedTypes="0" containsNonDate="0" containsDate="1" containsString="0" minDate="2017-02-07T00:00:00" maxDate="2017-08-30T00:00:00" count="26">
        <d v="2017-03-06T00:00:00"/>
        <d v="2017-06-29T00:00:00"/>
        <d v="2017-05-05T00:00:00"/>
        <d v="2017-02-25T00:00:00"/>
        <d v="2017-03-30T00:00:00"/>
        <d v="2017-02-07T00:00:00"/>
        <d v="2017-03-04T00:00:00"/>
        <d v="2017-08-04T00:00:00"/>
        <d v="2017-08-14T00:00:00"/>
        <d v="2017-07-18T00:00:00"/>
        <d v="2017-02-16T00:00:00"/>
        <d v="2017-08-19T00:00:00"/>
        <d v="2017-08-29T00:00:00"/>
        <d v="2017-07-16T00:00:00"/>
        <d v="2017-04-11T00:00:00"/>
        <d v="2017-05-02T00:00:00"/>
        <d v="2017-05-01T00:00:00"/>
        <d v="2017-04-08T00:00:00"/>
        <d v="2017-06-11T00:00:00"/>
        <d v="2017-06-17T00:00:00"/>
        <d v="2017-03-29T00:00:00"/>
        <d v="2017-06-08T00:00:00"/>
        <d v="2017-06-21T00:00:00"/>
        <d v="2017-03-25T00:00:00"/>
        <d v="2017-08-07T00:00:00"/>
        <d v="2017-05-12T00:00:00"/>
      </sharedItems>
      <fieldGroup par="8" base="4">
        <rangePr groupBy="days" startDate="2017-02-07T00:00:00" endDate="2017-08-30T00:00:00"/>
        <groupItems count="368">
          <s v="&lt;07/02/2017"/>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08/2017"/>
        </groupItems>
      </fieldGroup>
    </cacheField>
    <cacheField name="Facebook likes (M)" numFmtId="0">
      <sharedItems containsSemiMixedTypes="0" containsString="0" containsNumber="1" containsInteger="1" minValue="2" maxValue="24"/>
    </cacheField>
    <cacheField name="Country" numFmtId="0">
      <sharedItems count="2">
        <s v="Cambodia"/>
        <s v="Thailand"/>
      </sharedItems>
    </cacheField>
    <cacheField name="Revenue ($M)" numFmtId="4">
      <sharedItems containsSemiMixedTypes="0" containsString="0" containsNumber="1" minValue="0.73499999999999999" maxValue="5.52"/>
    </cacheField>
    <cacheField name="Months" numFmtId="0" databaseField="0">
      <fieldGroup base="4">
        <rangePr groupBy="months" startDate="2017-02-07T00:00:00" endDate="2017-08-30T00:00:00"/>
        <groupItems count="14">
          <s v="&lt;07/02/2017"/>
          <s v="Jan"/>
          <s v="Feb"/>
          <s v="Mar"/>
          <s v="Apr"/>
          <s v="May"/>
          <s v="Jun"/>
          <s v="Jul"/>
          <s v="Aug"/>
          <s v="Sep"/>
          <s v="Oct"/>
          <s v="Nov"/>
          <s v="Dec"/>
          <s v="&gt;30/08/2017"/>
        </groupItems>
      </fieldGroup>
    </cacheField>
  </cacheFields>
  <extLst>
    <ext xmlns:x14="http://schemas.microsoft.com/office/spreadsheetml/2009/9/main" uri="{725AE2AE-9491-48be-B2B4-4EB974FC3084}">
      <x14:pivotCacheDefinition pivotCacheId="20844593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x v="0"/>
    <x v="0"/>
    <n v="70000"/>
    <x v="0"/>
    <n v="17"/>
    <x v="0"/>
    <n v="2.94"/>
  </r>
  <r>
    <x v="1"/>
    <x v="0"/>
    <x v="0"/>
    <n v="65000"/>
    <x v="1"/>
    <n v="12"/>
    <x v="1"/>
    <n v="2.6"/>
  </r>
  <r>
    <x v="2"/>
    <x v="1"/>
    <x v="1"/>
    <n v="70000"/>
    <x v="2"/>
    <n v="9"/>
    <x v="0"/>
    <n v="4.76"/>
  </r>
  <r>
    <x v="3"/>
    <x v="2"/>
    <x v="0"/>
    <n v="35000"/>
    <x v="3"/>
    <n v="23"/>
    <x v="0"/>
    <n v="1.2949999999999999"/>
  </r>
  <r>
    <x v="0"/>
    <x v="3"/>
    <x v="2"/>
    <n v="40000"/>
    <x v="4"/>
    <n v="18"/>
    <x v="0"/>
    <n v="1.72"/>
  </r>
  <r>
    <x v="1"/>
    <x v="3"/>
    <x v="1"/>
    <n v="40000"/>
    <x v="5"/>
    <n v="13"/>
    <x v="1"/>
    <n v="3.24"/>
  </r>
  <r>
    <x v="0"/>
    <x v="0"/>
    <x v="3"/>
    <n v="70000"/>
    <x v="6"/>
    <n v="16"/>
    <x v="0"/>
    <n v="2.31"/>
  </r>
  <r>
    <x v="2"/>
    <x v="2"/>
    <x v="3"/>
    <n v="40000"/>
    <x v="7"/>
    <n v="8"/>
    <x v="0"/>
    <n v="1.56"/>
  </r>
  <r>
    <x v="2"/>
    <x v="2"/>
    <x v="4"/>
    <n v="45000"/>
    <x v="8"/>
    <n v="6"/>
    <x v="0"/>
    <n v="2.4750000000000001"/>
  </r>
  <r>
    <x v="3"/>
    <x v="0"/>
    <x v="4"/>
    <n v="30000"/>
    <x v="9"/>
    <n v="13"/>
    <x v="0"/>
    <n v="0.99"/>
  </r>
  <r>
    <x v="2"/>
    <x v="1"/>
    <x v="0"/>
    <n v="80000"/>
    <x v="10"/>
    <n v="11"/>
    <x v="0"/>
    <n v="4.4800000000000004"/>
  </r>
  <r>
    <x v="1"/>
    <x v="3"/>
    <x v="4"/>
    <n v="20000"/>
    <x v="11"/>
    <n v="14"/>
    <x v="1"/>
    <n v="1.58"/>
  </r>
  <r>
    <x v="1"/>
    <x v="4"/>
    <x v="2"/>
    <n v="45000"/>
    <x v="12"/>
    <n v="14"/>
    <x v="1"/>
    <n v="3.4649999999999999"/>
  </r>
  <r>
    <x v="0"/>
    <x v="4"/>
    <x v="1"/>
    <n v="75000"/>
    <x v="13"/>
    <n v="13"/>
    <x v="0"/>
    <n v="3.15"/>
  </r>
  <r>
    <x v="3"/>
    <x v="2"/>
    <x v="3"/>
    <n v="45000"/>
    <x v="14"/>
    <n v="24"/>
    <x v="0"/>
    <n v="3.7349999999999999"/>
  </r>
  <r>
    <x v="3"/>
    <x v="0"/>
    <x v="3"/>
    <n v="30000"/>
    <x v="15"/>
    <n v="20"/>
    <x v="0"/>
    <n v="2.0699999999999998"/>
  </r>
  <r>
    <x v="0"/>
    <x v="0"/>
    <x v="3"/>
    <n v="100000"/>
    <x v="16"/>
    <n v="4"/>
    <x v="0"/>
    <n v="5.3"/>
  </r>
  <r>
    <x v="3"/>
    <x v="3"/>
    <x v="0"/>
    <n v="25000"/>
    <x v="17"/>
    <n v="12"/>
    <x v="0"/>
    <n v="1.85"/>
  </r>
  <r>
    <x v="2"/>
    <x v="2"/>
    <x v="1"/>
    <n v="60000"/>
    <x v="18"/>
    <n v="3"/>
    <x v="0"/>
    <n v="4.32"/>
  </r>
  <r>
    <x v="2"/>
    <x v="0"/>
    <x v="2"/>
    <n v="75000"/>
    <x v="19"/>
    <n v="11"/>
    <x v="0"/>
    <n v="3.0750000000000002"/>
  </r>
  <r>
    <x v="2"/>
    <x v="2"/>
    <x v="4"/>
    <n v="15000"/>
    <x v="20"/>
    <n v="22"/>
    <x v="0"/>
    <n v="0.73499999999999999"/>
  </r>
  <r>
    <x v="0"/>
    <x v="3"/>
    <x v="3"/>
    <n v="65000"/>
    <x v="21"/>
    <n v="2"/>
    <x v="0"/>
    <n v="4.42"/>
  </r>
  <r>
    <x v="0"/>
    <x v="4"/>
    <x v="0"/>
    <n v="80000"/>
    <x v="22"/>
    <n v="7"/>
    <x v="0"/>
    <n v="5.52"/>
  </r>
  <r>
    <x v="0"/>
    <x v="2"/>
    <x v="3"/>
    <n v="85000"/>
    <x v="23"/>
    <n v="2"/>
    <x v="0"/>
    <n v="3.4849999999999999"/>
  </r>
  <r>
    <x v="2"/>
    <x v="2"/>
    <x v="1"/>
    <n v="95000"/>
    <x v="24"/>
    <n v="21"/>
    <x v="0"/>
    <n v="5.51"/>
  </r>
  <r>
    <x v="2"/>
    <x v="0"/>
    <x v="4"/>
    <n v="80000"/>
    <x v="25"/>
    <n v="18"/>
    <x v="0"/>
    <n v="2.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4487C4-6E8C-4B87-A511-A6E4CE6E5532}" name="ByArtist" cacheId="6" applyNumberFormats="0" applyBorderFormats="0" applyFontFormats="0" applyPatternFormats="0" applyAlignmentFormats="0" applyWidthHeightFormats="1" dataCaption="Values" updatedVersion="6" minRefreshableVersion="5" fieldPrintTitles="1" itemPrintTitles="1" createdVersion="6" indent="0" outline="1" outlineData="1" chartFormat="3">
  <location ref="E56:F62" firstHeaderRow="1" firstDataRow="1" firstDataCol="1"/>
  <pivotFields count="9">
    <pivotField showAll="0" defaultSubtotal="0">
      <extLst>
        <ext xmlns:x14="http://schemas.microsoft.com/office/spreadsheetml/2009/9/main" uri="{2946ED86-A175-432a-8AC1-64E0C546D7DE}">
          <x14:pivotField fillDownLabels="1"/>
        </ext>
      </extLst>
    </pivotField>
    <pivotField axis="axisRow" subtotalTop="0" showAll="0" sortType="ascending" defaultSubtotal="0">
      <items count="5">
        <item x="4"/>
        <item x="0"/>
        <item x="3"/>
        <item x="1"/>
        <item x="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1"/>
  </rowFields>
  <rowItems count="6">
    <i>
      <x v="3"/>
    </i>
    <i>
      <x/>
    </i>
    <i>
      <x v="2"/>
    </i>
    <i>
      <x v="1"/>
    </i>
    <i>
      <x v="4"/>
    </i>
    <i t="grand">
      <x/>
    </i>
  </rowItems>
  <colItems count="1">
    <i/>
  </colItems>
  <dataFields count="1">
    <dataField name="Count of Revenue ($M)" fld="7" subtotal="count" baseField="0" baseItem="0" numFmtId="165"/>
  </dataFields>
  <formats count="1">
    <format dxfId="4">
      <pivotArea outline="0" collapsedLevelsAreSubtotals="1" fieldPosition="0"/>
    </format>
  </format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86584FB-E656-4A92-8ED6-8E3F01F24015}" name="ByCity" cacheId="6" applyNumberFormats="0" applyBorderFormats="0" applyFontFormats="0" applyPatternFormats="0" applyAlignmentFormats="0" applyWidthHeightFormats="1" dataCaption="Values" updatedVersion="6" minRefreshableVersion="5" fieldPrintTitles="1" itemPrintTitles="1" createdVersion="6" indent="0" outline="1" outlineData="1" chartFormat="2">
  <location ref="H56:I63" firstHeaderRow="1" firstDataRow="1" firstDataCol="1"/>
  <pivotFields count="9">
    <pivotField axis="axisRow" showAll="0" sortType="descending" defaultSubtotal="0">
      <items count="4">
        <item x="1"/>
        <item x="3"/>
        <item x="2"/>
        <item x="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axis="axisRow" showAll="0" sortType="descending" defaultSubtotal="0">
      <items count="2">
        <item x="0"/>
        <item x="1"/>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dataField="1"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2">
    <field x="6"/>
    <field x="0"/>
  </rowFields>
  <rowItems count="7">
    <i>
      <x/>
    </i>
    <i r="1">
      <x v="2"/>
    </i>
    <i r="1">
      <x v="3"/>
    </i>
    <i r="1">
      <x v="1"/>
    </i>
    <i>
      <x v="1"/>
    </i>
    <i r="1">
      <x/>
    </i>
    <i t="grand">
      <x/>
    </i>
  </rowItems>
  <colItems count="1">
    <i/>
  </colItems>
  <dataFields count="1">
    <dataField name="Sum of Revenue ($M)" fld="7"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C8EF047-3580-473D-BAEE-44A9438BCDF6}" name="ByCountry" cacheId="6" applyNumberFormats="0" applyBorderFormats="0" applyFontFormats="0" applyPatternFormats="0" applyAlignmentFormats="0" applyWidthHeightFormats="1" dataCaption="Values" updatedVersion="6" minRefreshableVersion="5" fieldPrintTitles="1" itemPrintTitles="1" createdVersion="6" indent="0" compact="0" compactData="0" chartFormat="3">
  <location ref="T56:U59" firstHeaderRow="1" firstDataRow="1" firstDataCol="1"/>
  <pivotFields count="9">
    <pivotField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dataField="1" compact="0" numFmtId="165"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6"/>
  </rowFields>
  <rowItems count="3">
    <i>
      <x/>
    </i>
    <i>
      <x v="1"/>
    </i>
    <i t="grand">
      <x/>
    </i>
  </rowItems>
  <colItems count="1">
    <i/>
  </colItems>
  <dataFields count="1">
    <dataField name="Sum of Sales" fld="3" baseField="0" baseItem="0"/>
  </dataFields>
  <chartFormats count="3">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6" count="1" selected="0">
            <x v="1"/>
          </reference>
        </references>
      </pivotArea>
    </chartFormat>
    <chartFormat chart="2" format="2">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0BF4AD9-8505-45C2-8D48-6DA7EBFD9B06}" name="ByCitySponsor" cacheId="6" applyNumberFormats="0" applyBorderFormats="0" applyFontFormats="0" applyPatternFormats="0" applyAlignmentFormats="0" applyWidthHeightFormats="1" dataCaption="Values" updatedVersion="6" minRefreshableVersion="3" fieldPrintTitles="1" itemPrintTitles="1" createdVersion="6" indent="0" compact="0" compactData="0">
  <location ref="L56:R62" firstHeaderRow="1" firstDataRow="2" firstDataCol="1"/>
  <pivotFields count="9">
    <pivotField axis="axisRow" compact="0" outline="0" subtotalTop="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items count="5">
        <item x="4"/>
        <item x="0"/>
        <item x="3"/>
        <item x="1"/>
        <item x="2"/>
      </items>
      <extLst>
        <ext xmlns:x14="http://schemas.microsoft.com/office/spreadsheetml/2009/9/main" uri="{2946ED86-A175-432a-8AC1-64E0C546D7DE}">
          <x14:pivotField fillDownLabels="1"/>
        </ext>
      </extLst>
    </pivotField>
    <pivotField axis="axisCol" compact="0" outline="0" subtotalTop="0" showAll="0" defaultSubtotal="0">
      <items count="5">
        <item x="2"/>
        <item x="0"/>
        <item x="4"/>
        <item x="3"/>
        <item x="1"/>
      </items>
      <extLst>
        <ext xmlns:x14="http://schemas.microsoft.com/office/spreadsheetml/2009/9/main" uri="{2946ED86-A175-432a-8AC1-64E0C546D7DE}">
          <x14:pivotField fillDownLabels="1"/>
        </ext>
      </extLst>
    </pivotField>
    <pivotField compact="0" numFmtId="165" outline="0" subtotalTop="0" showAll="0" defaultSubtotal="0">
      <extLst>
        <ext xmlns:x14="http://schemas.microsoft.com/office/spreadsheetml/2009/9/main" uri="{2946ED86-A175-432a-8AC1-64E0C546D7DE}">
          <x14:pivotField fillDownLabels="1"/>
        </ext>
      </extLst>
    </pivotField>
    <pivotField compact="0" numFmtId="15" outline="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4"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5">
    <i>
      <x/>
    </i>
    <i>
      <x v="1"/>
    </i>
    <i>
      <x v="2"/>
    </i>
    <i>
      <x v="3"/>
    </i>
    <i t="grand">
      <x/>
    </i>
  </rowItems>
  <colFields count="1">
    <field x="2"/>
  </colFields>
  <colItems count="6">
    <i>
      <x/>
    </i>
    <i>
      <x v="1"/>
    </i>
    <i>
      <x v="2"/>
    </i>
    <i>
      <x v="3"/>
    </i>
    <i>
      <x v="4"/>
    </i>
    <i t="grand">
      <x/>
    </i>
  </colItems>
  <dataFields count="1">
    <dataField name="Sum of Facebook likes (M)"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6E1ABA5-A5AC-4DD3-B71B-C4B834685DDF}" name="bySponsorCityColour" cacheId="6" applyNumberFormats="0" applyBorderFormats="0" applyFontFormats="0" applyPatternFormats="0" applyAlignmentFormats="0" applyWidthHeightFormats="1" dataCaption="Values" updatedVersion="6" minRefreshableVersion="3" fieldPrintTitles="1" itemPrintTitles="1" createdVersion="6" indent="0" outline="1" outlineData="1" chartFormat="3">
  <location ref="H73:N79" firstHeaderRow="1" firstDataRow="2" firstDataCol="1"/>
  <pivotFields count="9">
    <pivotField axis="axisRow" showAll="0" defaultSubtotal="0">
      <items count="4">
        <item x="1"/>
        <item x="3"/>
        <item x="2"/>
        <item x="0"/>
      </items>
      <extLst>
        <ext xmlns:x14="http://schemas.microsoft.com/office/spreadsheetml/2009/9/main" uri="{2946ED86-A175-432a-8AC1-64E0C546D7DE}">
          <x14:pivotField fillDownLabels="1"/>
        </ext>
      </extLst>
    </pivotField>
    <pivotField subtotalTop="0" showAll="0" defaultSubtotal="0">
      <extLst>
        <ext xmlns:x14="http://schemas.microsoft.com/office/spreadsheetml/2009/9/main" uri="{2946ED86-A175-432a-8AC1-64E0C546D7DE}">
          <x14:pivotField fillDownLabels="1"/>
        </ext>
      </extLst>
    </pivotField>
    <pivotField axis="axisCol" showAll="0" defaultSubtotal="0">
      <items count="5">
        <item x="2"/>
        <item x="0"/>
        <item x="4"/>
        <item x="3"/>
        <item x="1"/>
      </items>
      <extLst>
        <ext xmlns:x14="http://schemas.microsoft.com/office/spreadsheetml/2009/9/main" uri="{2946ED86-A175-432a-8AC1-64E0C546D7DE}">
          <x14:pivotField fillDownLabels="1"/>
        </ext>
      </extLst>
    </pivotField>
    <pivotField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subtotalTop="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s>
  <rowFields count="1">
    <field x="0"/>
  </rowFields>
  <rowItems count="5">
    <i>
      <x/>
    </i>
    <i>
      <x v="1"/>
    </i>
    <i>
      <x v="2"/>
    </i>
    <i>
      <x v="3"/>
    </i>
    <i t="grand">
      <x/>
    </i>
  </rowItems>
  <colFields count="1">
    <field x="2"/>
  </colFields>
  <colItems count="6">
    <i>
      <x/>
    </i>
    <i>
      <x v="1"/>
    </i>
    <i>
      <x v="2"/>
    </i>
    <i>
      <x v="3"/>
    </i>
    <i>
      <x v="4"/>
    </i>
    <i t="grand">
      <x/>
    </i>
  </colItems>
  <dataFields count="1">
    <dataField name="Sum of Facebook likes (M)" fld="5" baseField="0" baseItem="0"/>
  </dataFields>
  <conditionalFormats count="1">
    <conditionalFormat priority="1">
      <pivotAreas count="1">
        <pivotArea type="data" collapsedLevelsAreSubtotals="1" fieldPosition="0">
          <references count="3">
            <reference field="4294967294" count="1" selected="0">
              <x v="0"/>
            </reference>
            <reference field="0" count="4">
              <x v="0"/>
              <x v="1"/>
              <x v="2"/>
              <x v="3"/>
            </reference>
            <reference field="2" count="5" selected="0">
              <x v="0"/>
              <x v="1"/>
              <x v="2"/>
              <x v="3"/>
              <x v="4"/>
            </reference>
          </references>
        </pivotArea>
      </pivotAreas>
    </conditionalFormat>
  </conditionalFormats>
  <pivotTableStyleInfo name="PivotStyleLight28"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A90E779-0BBE-4AC3-BF29-BF3E9E5A1B49}" name="ByMonth" cacheId="6" applyNumberFormats="0" applyBorderFormats="0" applyFontFormats="0" applyPatternFormats="0" applyAlignmentFormats="0" applyWidthHeightFormats="1" dataCaption="Values" updatedVersion="6" minRefreshableVersion="3" fieldPrintTitles="1" itemPrintTitles="1" createdVersion="6" indent="0" outline="1" outlineData="1" chartFormat="1">
  <location ref="A56:B64" firstHeaderRow="1" firstDataRow="1" firstDataCol="1"/>
  <pivotFields count="9">
    <pivotField showAll="0" defaultSubtotal="0">
      <extLst>
        <ext xmlns:x14="http://schemas.microsoft.com/office/spreadsheetml/2009/9/main" uri="{2946ED86-A175-432a-8AC1-64E0C546D7DE}">
          <x14:pivotField fillDownLabels="1"/>
        </ext>
      </extLst>
    </pivotField>
    <pivotField subtotalTop="0" showAll="0" defaultSubtotal="0">
      <items count="5">
        <item x="4"/>
        <item x="0"/>
        <item x="3"/>
        <item x="1"/>
        <item x="2"/>
      </items>
      <extLst>
        <ext xmlns:x14="http://schemas.microsoft.com/office/spreadsheetml/2009/9/main" uri="{2946ED86-A175-432a-8AC1-64E0C546D7DE}">
          <x14:pivotField fillDownLabels="1"/>
        </ext>
      </extLst>
    </pivotField>
    <pivotField showAll="0" defaultSubtotal="0">
      <items count="5">
        <item x="2"/>
        <item x="0"/>
        <item x="4"/>
        <item x="3"/>
        <item x="1"/>
      </items>
      <extLst>
        <ext xmlns:x14="http://schemas.microsoft.com/office/spreadsheetml/2009/9/main" uri="{2946ED86-A175-432a-8AC1-64E0C546D7DE}">
          <x14:pivotField fillDownLabels="1"/>
        </ext>
      </extLst>
    </pivotField>
    <pivotField dataField="1" numFmtId="165" showAll="0" defaultSubtotal="0">
      <extLst>
        <ext xmlns:x14="http://schemas.microsoft.com/office/spreadsheetml/2009/9/main" uri="{2946ED86-A175-432a-8AC1-64E0C546D7DE}">
          <x14:pivotField fillDownLabels="1"/>
        </ext>
      </extLst>
    </pivotField>
    <pivotField numFmtId="15"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umFmtId="4" showAll="0" defaultSubtotal="0">
      <extLst>
        <ext xmlns:x14="http://schemas.microsoft.com/office/spreadsheetml/2009/9/main" uri="{2946ED86-A175-432a-8AC1-64E0C546D7DE}">
          <x14:pivotField fillDownLabels="1"/>
        </ext>
      </extLst>
    </pivotField>
    <pivotField axis="axisRow" subtotalTop="0" showAll="0" defaultSubtotal="0">
      <items count="14">
        <item sd="0" x="0"/>
        <item sd="0" x="1"/>
        <item sd="0" x="2"/>
        <item sd="0" x="3"/>
        <item sd="0" x="4"/>
        <item sd="0" x="5"/>
        <item sd="0" x="6"/>
        <item sd="0" x="7"/>
        <item sd="0" x="8"/>
        <item sd="0" x="9"/>
        <item sd="0" x="10"/>
        <item sd="0" x="11"/>
        <item sd="0" x="12"/>
        <item sd="0" x="13"/>
      </items>
      <extLst>
        <ext xmlns:x14="http://schemas.microsoft.com/office/spreadsheetml/2009/9/main" uri="{2946ED86-A175-432a-8AC1-64E0C546D7DE}">
          <x14:pivotField fillDownLabels="1"/>
        </ext>
      </extLst>
    </pivotField>
  </pivotFields>
  <rowFields count="1">
    <field x="8"/>
  </rowFields>
  <rowItems count="8">
    <i>
      <x v="2"/>
    </i>
    <i>
      <x v="3"/>
    </i>
    <i>
      <x v="4"/>
    </i>
    <i>
      <x v="5"/>
    </i>
    <i>
      <x v="6"/>
    </i>
    <i>
      <x v="7"/>
    </i>
    <i>
      <x v="8"/>
    </i>
    <i t="grand">
      <x/>
    </i>
  </rowItems>
  <colItems count="1">
    <i/>
  </colItems>
  <dataFields count="1">
    <dataField name="Sum of Sales" fld="3"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 xr10:uid="{AB73B778-A90E-4BE0-B4E8-01DA73AF67ED}" sourceName="Sponsor">
  <pivotTables>
    <pivotTable tabId="108" name="ByMonth"/>
    <pivotTable tabId="108" name="ByArtist"/>
    <pivotTable tabId="108" name="ByCity"/>
    <pivotTable tabId="108" name="ByCountry"/>
  </pivotTables>
  <data>
    <tabular pivotCacheId="2084459325">
      <items count="5">
        <i x="2" s="1"/>
        <i x="0"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nger" xr10:uid="{9CA2340D-8819-439B-AA61-57AB3ED06CA8}" sourceName="Singer">
  <pivotTables>
    <pivotTable tabId="108" name="ByMonth"/>
    <pivotTable tabId="108" name="ByCity"/>
    <pivotTable tabId="108" name="ByCitySponsor"/>
    <pivotTable tabId="108" name="ByCountry"/>
  </pivotTables>
  <data>
    <tabular pivotCacheId="2084459325">
      <items count="5">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xr10:uid="{3F519295-2101-4F44-B925-6DDF5877CF96}" cache="Slicer_Sponsor" caption="Sponsor" style="SlicerStyleLight6" rowHeight="234950"/>
  <slicer name="Singer" xr10:uid="{D82C2128-60EB-4103-B32C-C9DCF7DEF3C7}" cache="Slicer_Singer" caption="Singer" style="SlicerStyleLight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0000000}" name="Introduction" displayName="Introduction" ref="A4:D13" headerRowDxfId="41">
  <tableColumns count="4">
    <tableColumn id="1" xr3:uid="{00000000-0010-0000-0000-000001000000}" name="Ref">
      <calculatedColumnFormula>ROW()-ROW($A$4)</calculatedColumnFormula>
    </tableColumn>
    <tableColumn id="2" xr3:uid="{00000000-0010-0000-0000-000002000000}" name="Contents - click to go" dataCellStyle="Hyperlink"/>
    <tableColumn id="5" xr3:uid="{00000000-0010-0000-0000-000005000000}" name="Module" totalsRowFunction="custom" dataDxfId="40" totalsRowDxfId="39">
      <totalsRowFormula>SUM(Introduction[Module])/60</totalsRowFormula>
    </tableColumn>
    <tableColumn id="4" xr3:uid="{9D7DC2FA-1EBE-428E-BC83-048DD28376A2}" name="Ref or ex." dataDxfId="38"/>
  </tableColumns>
  <tableStyleInfo name="TableStyleMedium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eyboard_shortcuts" displayName="Keyboard_shortcuts" ref="A4:F89" totalsRowShown="0" headerRowDxfId="36" dataDxfId="35">
  <autoFilter ref="A4:F89" xr:uid="{00000000-0009-0000-0100-000002000000}"/>
  <sortState xmlns:xlrd2="http://schemas.microsoft.com/office/spreadsheetml/2017/richdata2" ref="A5:F89">
    <sortCondition descending="1" ref="D5:D90"/>
  </sortState>
  <tableColumns count="6">
    <tableColumn id="1" xr3:uid="{00000000-0010-0000-0100-000001000000}" name="Ref" dataDxfId="34"/>
    <tableColumn id="2" xr3:uid="{00000000-0010-0000-0100-000002000000}" name="Keyboard shortcut" dataDxfId="33"/>
    <tableColumn id="3" xr3:uid="{00000000-0010-0000-0100-000003000000}" name="What it does" dataDxfId="32"/>
    <tableColumn id="4" xr3:uid="{00000000-0010-0000-0100-000004000000}" name="How useful?" dataDxfId="31"/>
    <tableColumn id="5" xr3:uid="{00000000-0010-0000-0100-000005000000}" name="Use in" dataDxfId="30"/>
    <tableColumn id="6" xr3:uid="{00000000-0010-0000-0100-000006000000}" name="Memory trick &amp; links" dataDxfId="29"/>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A60EF0D-A7BD-4E17-8440-D2B90C759F8C}" name="Move_category_price" displayName="Move_category_price" ref="A58:D60" totalsRowShown="0">
  <tableColumns count="4">
    <tableColumn id="1" xr3:uid="{00000000-0010-0000-0800-000001000000}" name="Ref"/>
    <tableColumn id="2" xr3:uid="{00000000-0010-0000-0800-000002000000}" name="Category">
      <calculatedColumnFormula>VLOOKUP(Move_category_price[[#This Row],[Price ($)]],'Table examples'!$I$59:$J$66,2,0)</calculatedColumnFormula>
    </tableColumn>
    <tableColumn id="3" xr3:uid="{00000000-0010-0000-0800-000003000000}" name="Price ($)" dataDxfId="24">
      <calculatedColumnFormula>LARGE($I$59:$I$66,Move_category_price[[#This Row],[Ref]])</calculatedColumnFormula>
    </tableColumn>
    <tableColumn id="4" xr3:uid="{00000000-0010-0000-0800-000004000000}" name="Over $4" dataDxfId="23">
      <calculatedColumnFormula>IF(Move_category_price[[#This Row],[Price ($)]]&gt;4,"Over $4","Under $4")</calculatedColumnFormula>
    </tableColumn>
  </tableColumns>
  <tableStyleInfo name="TableStyleDark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CB0D1E6-F68D-4E54-9CC8-CFF557203A93}" name="Movie_prices" displayName="Movie_prices" ref="G58:J66" totalsRowShown="0" headerRowDxfId="22">
  <tableColumns count="4">
    <tableColumn id="1" xr3:uid="{00000000-0010-0000-0900-000001000000}" name="Ref"/>
    <tableColumn id="2" xr3:uid="{00000000-0010-0000-0900-000002000000}" name="Movie"/>
    <tableColumn id="3" xr3:uid="{00000000-0010-0000-0900-000003000000}" name="Price"/>
    <tableColumn id="4" xr3:uid="{00000000-0010-0000-0900-000004000000}" name="Category"/>
  </tableColumns>
  <tableStyleInfo name="TableStyleDark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BA3CBD-EAF9-46F5-B899-78040912EF72}" name="Tables_use" displayName="Tables_use" ref="A24:D29" totalsRowShown="0" headerRowDxfId="21">
  <tableColumns count="4">
    <tableColumn id="1" xr3:uid="{00000000-0010-0000-0400-000001000000}" name="Ref"/>
    <tableColumn id="2" xr3:uid="{00000000-0010-0000-0400-000002000000}" name="Tip"/>
    <tableColumn id="3" xr3:uid="{00000000-0010-0000-0400-000003000000}" name="How to" dataDxfId="20"/>
    <tableColumn id="5" xr3:uid="{00000000-0010-0000-0400-000005000000}" name="Common errors/issues" dataDxfId="19"/>
  </tableColumns>
  <tableStyleInfo name="TableStyleMedium2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36E770D-3E18-498D-B9ED-7527FFAE2095}" name="Table_tips" displayName="Table_tips" ref="A32:D39" headerRowDxfId="18">
  <tableColumns count="4">
    <tableColumn id="1" xr3:uid="{00000000-0010-0000-0500-000001000000}" name="Ref" totalsRowLabel="Total"/>
    <tableColumn id="2" xr3:uid="{00000000-0010-0000-0500-000002000000}" name="Tip"/>
    <tableColumn id="3" xr3:uid="{00000000-0010-0000-0500-000003000000}" name="How to" dataDxfId="17" totalsRowDxfId="16"/>
    <tableColumn id="5" xr3:uid="{00000000-0010-0000-0500-000005000000}" name="Common errors/issues" totalsRowFunction="count" dataDxfId="15" totalsRowDxfId="14"/>
  </tableColumns>
  <tableStyleInfo name="TableStyleMedium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440E72F-F2E1-4918-B867-65D0A152329B}" name="Table_formulas" displayName="Table_formulas" ref="A42:C51" totalsRowShown="0" dataDxfId="13">
  <tableColumns count="3">
    <tableColumn id="1" xr3:uid="{00000000-0010-0000-0600-000001000000}" name="Ref" dataDxfId="12"/>
    <tableColumn id="2" xr3:uid="{00000000-0010-0000-0600-000002000000}" name="Feature" dataDxfId="11"/>
    <tableColumn id="3" xr3:uid="{00000000-0010-0000-0600-000003000000}" name="Explanation" dataDxfId="10"/>
  </tableColumns>
  <tableStyleInfo name="TableStyleMedium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0BCFDC-6E4E-4D51-88BF-AD0A325CEE96}" name="STable_features" displayName="STable_features" ref="A13:D21" totalsRowShown="0">
  <tableColumns count="4">
    <tableColumn id="1" xr3:uid="{00000000-0010-0000-0700-000001000000}" name="Ref"/>
    <tableColumn id="2" xr3:uid="{00000000-0010-0000-0700-000002000000}" name="Feature" dataDxfId="9"/>
    <tableColumn id="3" xr3:uid="{00000000-0010-0000-0700-000003000000}" name="Explanation"/>
    <tableColumn id="5" xr3:uid="{00000000-0010-0000-0700-000005000000}" name="Explanation continued"/>
  </tableColumns>
  <tableStyleInfo name="TableStyleMedium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1C06B9E-0EAA-49F1-9FFE-944570D31995}" name="DashboardData" displayName="DashboardData" ref="W66:AD92" totalsRowShown="0" headerRowDxfId="3">
  <autoFilter ref="W66:AD92" xr:uid="{20D624D6-2AAE-41DE-8E3D-F5AA9B6CB62D}"/>
  <tableColumns count="8">
    <tableColumn id="1" xr3:uid="{4B73D3FF-F943-4FB8-B065-5DD3C932EF53}" name="City"/>
    <tableColumn id="2" xr3:uid="{78655B6F-7C7C-462A-AB60-E5A27A3767EE}" name="Singer"/>
    <tableColumn id="3" xr3:uid="{68BC784D-F45C-42F8-B8BE-F1E083CDE63C}" name="Sponsor"/>
    <tableColumn id="4" xr3:uid="{50589180-F6FB-4323-BDD6-9A98B8B6CAA7}" name="Sales" dataDxfId="2"/>
    <tableColumn id="5" xr3:uid="{ED6B45FC-D127-4399-8F75-D6FF3E231F81}" name="Date" dataDxfId="1"/>
    <tableColumn id="6" xr3:uid="{145E7DEA-B505-4003-A3FB-5D6E630D46E5}" name="Facebook likes (M)"/>
    <tableColumn id="7" xr3:uid="{B37C724D-6C3B-4130-8C9F-2B9190D5740C}" name="Country"/>
    <tableColumn id="8" xr3:uid="{8F7973AB-1DAD-4CA2-A528-253744AD2938}" name="Revenue ($M)"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11FC242-9B47-46C7-8963-2D4F45DA1730}" sourceName="Date">
  <pivotTables>
    <pivotTable tabId="108" name="ByArtist"/>
    <pivotTable tabId="108" name="ByCity"/>
    <pivotTable tabId="108" name="ByCountry"/>
  </pivotTables>
  <state minimalRefreshVersion="6" lastRefreshVersion="6" pivotCacheId="2084459325" filterType="unknown">
    <bounds startDate="2017-01-01T00:00:00" endDate="2018-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AF837662-F7C7-44EF-BF3F-2E3E85D5748B}" cache="NativeTimeline_Date" caption="Date" level="2" selectionLevel="2" scrollPosition="2017-06-07T00:00:00" style="TimeSlicerStyleLight6"/>
</timeline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table" Target="../tables/table8.xml"/><Relationship Id="rId2" Type="http://schemas.openxmlformats.org/officeDocument/2006/relationships/printerSettings" Target="../printerSettings/printerSettings5.bin"/><Relationship Id="rId1" Type="http://schemas.openxmlformats.org/officeDocument/2006/relationships/hyperlink" Target="https://support.office.com/en-gb/article/Using-structured-references-with-Excel-tables-f5ed2452-2337-4f71-bed3-c8ae6d2b276e?CorrelationId=ff6e65a6-cee9-4401-9ecc-9a5adc8d0b13&amp;ui=en-US&amp;rs=en-GB&amp;ad=GB"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8" Type="http://schemas.openxmlformats.org/officeDocument/2006/relationships/hyperlink" Target="mailto:Wasp@avengers.net" TargetMode="External"/><Relationship Id="rId3" Type="http://schemas.openxmlformats.org/officeDocument/2006/relationships/hyperlink" Target="mailto:Shielded@cap.org" TargetMode="External"/><Relationship Id="rId7" Type="http://schemas.openxmlformats.org/officeDocument/2006/relationships/hyperlink" Target="mailto:Starlordman@guardians.org" TargetMode="External"/><Relationship Id="rId2" Type="http://schemas.openxmlformats.org/officeDocument/2006/relationships/hyperlink" Target="mailto:Test@actor.org" TargetMode="External"/><Relationship Id="rId1" Type="http://schemas.openxmlformats.org/officeDocument/2006/relationships/hyperlink" Target="mailto:Wanda@cantemail.org" TargetMode="External"/><Relationship Id="rId6" Type="http://schemas.openxmlformats.org/officeDocument/2006/relationships/hyperlink" Target="mailto:spider@man.org" TargetMode="External"/><Relationship Id="rId5" Type="http://schemas.openxmlformats.org/officeDocument/2006/relationships/hyperlink" Target="mailto:blacknotblack@widow.org" TargetMode="External"/><Relationship Id="rId10" Type="http://schemas.openxmlformats.org/officeDocument/2006/relationships/printerSettings" Target="../printerSettings/printerSettings6.bin"/><Relationship Id="rId4" Type="http://schemas.openxmlformats.org/officeDocument/2006/relationships/hyperlink" Target="mailto:iam@ironman.org" TargetMode="External"/><Relationship Id="rId9" Type="http://schemas.openxmlformats.org/officeDocument/2006/relationships/hyperlink" Target="mailto:Zorro@woman.ne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3.xml"/><Relationship Id="rId7" Type="http://schemas.openxmlformats.org/officeDocument/2006/relationships/printerSettings" Target="../printerSettings/printerSettings9.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microsoft.com/office/2011/relationships/timeline" Target="../timelines/timeline1.xml"/><Relationship Id="rId5" Type="http://schemas.openxmlformats.org/officeDocument/2006/relationships/pivotTable" Target="../pivotTables/pivotTable5.xml"/><Relationship Id="rId10" Type="http://schemas.microsoft.com/office/2007/relationships/slicer" Target="../slicers/slicer1.xml"/><Relationship Id="rId4" Type="http://schemas.openxmlformats.org/officeDocument/2006/relationships/pivotTable" Target="../pivotTables/pivot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26"/>
  <sheetViews>
    <sheetView showGridLines="0" zoomScale="115" zoomScaleNormal="115" workbookViewId="0">
      <selection activeCell="A7" sqref="A7:A13"/>
    </sheetView>
  </sheetViews>
  <sheetFormatPr defaultRowHeight="15" customHeight="1" x14ac:dyDescent="0.3"/>
  <cols>
    <col min="1" max="1" width="5.5546875" customWidth="1"/>
    <col min="2" max="2" width="29.33203125" customWidth="1"/>
    <col min="3" max="3" width="8.6640625" customWidth="1"/>
    <col min="4" max="4" width="11.44140625" customWidth="1"/>
    <col min="5" max="5" width="8.6640625" customWidth="1"/>
    <col min="6" max="6" width="43.88671875" bestFit="1" customWidth="1"/>
    <col min="7" max="12" width="8.88671875" customWidth="1"/>
  </cols>
  <sheetData>
    <row r="1" spans="1:6" ht="18" x14ac:dyDescent="0.35">
      <c r="A1" s="26" t="s">
        <v>277</v>
      </c>
      <c r="C1" s="18"/>
      <c r="D1" s="18"/>
      <c r="E1" s="18"/>
      <c r="F1" s="18"/>
    </row>
    <row r="2" spans="1:6" ht="14.4" x14ac:dyDescent="0.3">
      <c r="A2" s="17" t="s">
        <v>16</v>
      </c>
      <c r="C2" s="18"/>
      <c r="D2" s="18"/>
      <c r="E2" s="18"/>
      <c r="F2" s="18"/>
    </row>
    <row r="3" spans="1:6" ht="14.4" x14ac:dyDescent="0.3">
      <c r="C3" s="18"/>
      <c r="D3" s="18"/>
      <c r="E3" s="18"/>
      <c r="F3" s="18"/>
    </row>
    <row r="4" spans="1:6" ht="15" customHeight="1" thickBot="1" x14ac:dyDescent="0.35">
      <c r="A4" s="6" t="s">
        <v>0</v>
      </c>
      <c r="B4" s="6" t="s">
        <v>17</v>
      </c>
      <c r="C4" s="6" t="s">
        <v>23</v>
      </c>
      <c r="D4" s="6" t="s">
        <v>653</v>
      </c>
      <c r="F4" s="19" t="s">
        <v>18</v>
      </c>
    </row>
    <row r="5" spans="1:6" ht="14.4" x14ac:dyDescent="0.3">
      <c r="A5">
        <v>1</v>
      </c>
      <c r="B5" s="14" t="s">
        <v>16</v>
      </c>
      <c r="C5" s="13">
        <v>0</v>
      </c>
      <c r="D5" s="13" t="s">
        <v>19</v>
      </c>
      <c r="F5" s="20" t="s">
        <v>19</v>
      </c>
    </row>
    <row r="6" spans="1:6" ht="14.4" x14ac:dyDescent="0.3">
      <c r="A6">
        <f t="shared" ref="A6:A13" si="0">A5+1</f>
        <v>2</v>
      </c>
      <c r="B6" s="14" t="s">
        <v>43</v>
      </c>
      <c r="C6" s="13">
        <v>0</v>
      </c>
      <c r="D6" s="13" t="s">
        <v>19</v>
      </c>
      <c r="F6" s="21" t="s">
        <v>4</v>
      </c>
    </row>
    <row r="7" spans="1:6" ht="14.4" x14ac:dyDescent="0.3">
      <c r="A7">
        <f t="shared" si="0"/>
        <v>3</v>
      </c>
      <c r="B7" s="14" t="s">
        <v>577</v>
      </c>
      <c r="C7" s="13">
        <v>1</v>
      </c>
      <c r="D7" s="13" t="s">
        <v>652</v>
      </c>
      <c r="F7" s="22" t="s">
        <v>5</v>
      </c>
    </row>
    <row r="8" spans="1:6" ht="14.4" x14ac:dyDescent="0.3">
      <c r="A8" s="178">
        <f t="shared" si="0"/>
        <v>4</v>
      </c>
      <c r="B8" s="14" t="s">
        <v>578</v>
      </c>
      <c r="C8" s="13">
        <v>2</v>
      </c>
      <c r="D8" s="13" t="s">
        <v>652</v>
      </c>
      <c r="F8" s="21" t="s">
        <v>9</v>
      </c>
    </row>
    <row r="9" spans="1:6" ht="14.4" x14ac:dyDescent="0.3">
      <c r="A9" s="178">
        <f t="shared" si="0"/>
        <v>5</v>
      </c>
      <c r="B9" s="14" t="s">
        <v>579</v>
      </c>
      <c r="C9" s="13">
        <v>2</v>
      </c>
      <c r="D9" s="13" t="s">
        <v>19</v>
      </c>
      <c r="F9" s="22" t="s">
        <v>20</v>
      </c>
    </row>
    <row r="10" spans="1:6" ht="14.4" x14ac:dyDescent="0.3">
      <c r="A10" s="178">
        <f t="shared" si="0"/>
        <v>6</v>
      </c>
      <c r="B10" s="14" t="s">
        <v>722</v>
      </c>
      <c r="C10" s="13">
        <v>3</v>
      </c>
      <c r="D10" s="13" t="s">
        <v>652</v>
      </c>
      <c r="F10" s="21" t="s">
        <v>1</v>
      </c>
    </row>
    <row r="11" spans="1:6" ht="14.4" x14ac:dyDescent="0.3">
      <c r="A11" s="178">
        <f t="shared" si="0"/>
        <v>7</v>
      </c>
      <c r="B11" s="14" t="s">
        <v>377</v>
      </c>
      <c r="C11" s="13">
        <v>4</v>
      </c>
      <c r="D11" s="13" t="s">
        <v>652</v>
      </c>
      <c r="F11" s="22" t="s">
        <v>2</v>
      </c>
    </row>
    <row r="12" spans="1:6" ht="14.4" x14ac:dyDescent="0.3">
      <c r="A12" s="178">
        <f t="shared" si="0"/>
        <v>8</v>
      </c>
      <c r="B12" s="14" t="s">
        <v>581</v>
      </c>
      <c r="C12" s="13">
        <v>4</v>
      </c>
      <c r="D12" s="13" t="s">
        <v>19</v>
      </c>
    </row>
    <row r="13" spans="1:6" ht="14.4" x14ac:dyDescent="0.3">
      <c r="A13" s="178">
        <f t="shared" si="0"/>
        <v>9</v>
      </c>
      <c r="B13" s="14" t="s">
        <v>651</v>
      </c>
      <c r="C13" s="13">
        <v>4</v>
      </c>
      <c r="D13" s="13" t="s">
        <v>652</v>
      </c>
      <c r="F13" s="17" t="s">
        <v>21</v>
      </c>
    </row>
    <row r="14" spans="1:6" ht="14.4" x14ac:dyDescent="0.3"/>
    <row r="15" spans="1:6" ht="14.4" x14ac:dyDescent="0.3">
      <c r="F15" s="17" t="s">
        <v>28</v>
      </c>
    </row>
    <row r="16" spans="1:6" ht="14.4" x14ac:dyDescent="0.3">
      <c r="F16" s="17" t="s">
        <v>29</v>
      </c>
    </row>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sheetData>
  <conditionalFormatting sqref="D5:D13">
    <cfRule type="containsText" dxfId="44" priority="1" operator="containsText" text="Ex">
      <formula>NOT(ISERROR(SEARCH("Ex",D5)))</formula>
    </cfRule>
    <cfRule type="containsText" dxfId="43" priority="2" operator="containsText" text="Both">
      <formula>NOT(ISERROR(SEARCH("Both",D5)))</formula>
    </cfRule>
    <cfRule type="containsText" dxfId="42" priority="3" operator="containsText" text="Reference">
      <formula>NOT(ISERROR(SEARCH("Reference",D5)))</formula>
    </cfRule>
  </conditionalFormatting>
  <conditionalFormatting sqref="C5:C13">
    <cfRule type="colorScale" priority="107">
      <colorScale>
        <cfvo type="min"/>
        <cfvo type="percentile" val="50"/>
        <cfvo type="max"/>
        <color rgb="FFFFFF66"/>
        <color rgb="FF65F186"/>
        <color rgb="FF00B0F0"/>
      </colorScale>
    </cfRule>
  </conditionalFormatting>
  <conditionalFormatting sqref="D5:D13">
    <cfRule type="colorScale" priority="108">
      <colorScale>
        <cfvo type="min"/>
        <cfvo type="max"/>
        <color rgb="FFFCFCFF"/>
        <color rgb="FFF8696B"/>
      </colorScale>
    </cfRule>
  </conditionalFormatting>
  <hyperlinks>
    <hyperlink ref="B5" location="'Introduction'!A1" display="Introduction" xr:uid="{0CEF9259-CB9F-4E38-9221-20E98CBB5980}"/>
    <hyperlink ref="B6" location="'Keyboard shortcuts'!A1" display="Keyboard shortcuts" xr:uid="{113AB27D-458E-4316-AD2E-50567983DAF3}"/>
    <hyperlink ref="B7" location="'Cell refs'!A1" display="Cell refs" xr:uid="{7B7CD923-7A08-4FC8-B9AE-5B0C5EE28270}"/>
    <hyperlink ref="B8" location="'Table examples'!A1" display="Table examples" xr:uid="{70845F4B-C06A-4B98-9490-6EE1A3F87AB6}"/>
    <hyperlink ref="B9" location="'Super Tables'!A1" display="Super Tables" xr:uid="{06391C7D-4CBA-4635-9242-2C86AC038B16}"/>
    <hyperlink ref="B11" location="'Pivot table examples'!A1" display="Pivot table examples" xr:uid="{AB381095-D1AF-48A6-A398-219BFD553B70}"/>
    <hyperlink ref="B12" location="'Pivot tables'!A1" display="Pivot tables" xr:uid="{72CD0E4D-E4B7-4650-BDC6-B3B0ADA14CC7}"/>
    <hyperlink ref="B13" location="'Dashboard'!A1" display="Dashboard" xr:uid="{A15F82BC-5EA4-402A-983A-BAE1BF01D382}"/>
    <hyperlink ref="B10" location="'Flash Fill'!A1" display="Flash Fill" xr:uid="{AB6C4AF8-14F6-4B2A-A550-DBB760638D25}"/>
  </hyperlinks>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F89"/>
  <sheetViews>
    <sheetView zoomScaleNormal="100" workbookViewId="0">
      <selection activeCell="H124" sqref="H124"/>
    </sheetView>
  </sheetViews>
  <sheetFormatPr defaultRowHeight="15" customHeight="1" x14ac:dyDescent="0.3"/>
  <cols>
    <col min="2" max="2" width="21" customWidth="1"/>
    <col min="3" max="3" width="61.88671875" customWidth="1"/>
    <col min="4" max="4" width="16.6640625" customWidth="1"/>
    <col min="5" max="5" width="14" bestFit="1" customWidth="1"/>
    <col min="6" max="6" width="40.6640625" customWidth="1"/>
    <col min="7" max="8" width="8.88671875" customWidth="1"/>
  </cols>
  <sheetData>
    <row r="1" spans="1:6" ht="14.4" x14ac:dyDescent="0.3">
      <c r="A1" s="27" t="s">
        <v>24</v>
      </c>
      <c r="C1" s="6"/>
      <c r="D1" s="14" t="s">
        <v>15</v>
      </c>
    </row>
    <row r="2" spans="1:6" ht="14.4" x14ac:dyDescent="0.3">
      <c r="A2" s="17" t="s">
        <v>43</v>
      </c>
      <c r="C2" s="33"/>
      <c r="D2" s="28"/>
    </row>
    <row r="3" spans="1:6" ht="8.25" customHeight="1" x14ac:dyDescent="0.3">
      <c r="B3" s="2"/>
      <c r="C3" s="6"/>
      <c r="D3" s="28"/>
    </row>
    <row r="4" spans="1:6" ht="14.4" x14ac:dyDescent="0.3">
      <c r="A4" s="16" t="s">
        <v>0</v>
      </c>
      <c r="B4" s="16" t="s">
        <v>44</v>
      </c>
      <c r="C4" s="16" t="s">
        <v>5</v>
      </c>
      <c r="D4" s="38" t="s">
        <v>7</v>
      </c>
      <c r="E4" s="16" t="s">
        <v>45</v>
      </c>
      <c r="F4" s="16" t="s">
        <v>46</v>
      </c>
    </row>
    <row r="5" spans="1:6" ht="14.4" x14ac:dyDescent="0.3">
      <c r="A5" s="6">
        <v>1</v>
      </c>
      <c r="B5" s="6" t="s">
        <v>47</v>
      </c>
      <c r="C5" s="6" t="s">
        <v>48</v>
      </c>
      <c r="D5" s="39">
        <v>5</v>
      </c>
      <c r="E5" s="6" t="s">
        <v>49</v>
      </c>
      <c r="F5" s="6" t="s">
        <v>3</v>
      </c>
    </row>
    <row r="6" spans="1:6" ht="28.8" x14ac:dyDescent="0.3">
      <c r="A6" s="6">
        <v>2</v>
      </c>
      <c r="B6" s="6" t="s">
        <v>50</v>
      </c>
      <c r="C6" s="6" t="s">
        <v>51</v>
      </c>
      <c r="D6" s="39">
        <v>5</v>
      </c>
      <c r="E6" s="6" t="s">
        <v>49</v>
      </c>
      <c r="F6" s="6" t="s">
        <v>52</v>
      </c>
    </row>
    <row r="7" spans="1:6" ht="28.8" x14ac:dyDescent="0.3">
      <c r="A7" s="6">
        <v>3</v>
      </c>
      <c r="B7" s="6" t="s">
        <v>53</v>
      </c>
      <c r="C7" s="6" t="s">
        <v>54</v>
      </c>
      <c r="D7" s="39">
        <v>5</v>
      </c>
      <c r="E7" s="6" t="s">
        <v>55</v>
      </c>
      <c r="F7" s="6" t="s">
        <v>56</v>
      </c>
    </row>
    <row r="8" spans="1:6" ht="28.8" x14ac:dyDescent="0.3">
      <c r="A8" s="6">
        <v>4</v>
      </c>
      <c r="B8" s="6" t="s">
        <v>57</v>
      </c>
      <c r="C8" s="6" t="s">
        <v>58</v>
      </c>
      <c r="D8" s="39">
        <v>5</v>
      </c>
      <c r="E8" s="6" t="s">
        <v>55</v>
      </c>
      <c r="F8" s="6" t="s">
        <v>59</v>
      </c>
    </row>
    <row r="9" spans="1:6" ht="28.8" x14ac:dyDescent="0.3">
      <c r="A9" s="6">
        <v>5</v>
      </c>
      <c r="B9" s="6" t="s">
        <v>60</v>
      </c>
      <c r="C9" s="6" t="s">
        <v>61</v>
      </c>
      <c r="D9" s="39">
        <v>5</v>
      </c>
      <c r="E9" s="6" t="s">
        <v>55</v>
      </c>
      <c r="F9" s="6" t="s">
        <v>3</v>
      </c>
    </row>
    <row r="10" spans="1:6" ht="14.4" x14ac:dyDescent="0.3">
      <c r="A10" s="6">
        <v>6</v>
      </c>
      <c r="B10" s="6" t="s">
        <v>62</v>
      </c>
      <c r="C10" s="6" t="s">
        <v>63</v>
      </c>
      <c r="D10" s="39">
        <v>5</v>
      </c>
      <c r="E10" s="6" t="s">
        <v>55</v>
      </c>
      <c r="F10" s="6" t="s">
        <v>64</v>
      </c>
    </row>
    <row r="11" spans="1:6" ht="28.8" x14ac:dyDescent="0.3">
      <c r="A11" s="6">
        <v>7</v>
      </c>
      <c r="B11" s="6" t="s">
        <v>65</v>
      </c>
      <c r="C11" s="6" t="s">
        <v>66</v>
      </c>
      <c r="D11" s="39">
        <v>5</v>
      </c>
      <c r="E11" s="6" t="s">
        <v>55</v>
      </c>
      <c r="F11" s="6" t="s">
        <v>3</v>
      </c>
    </row>
    <row r="12" spans="1:6" ht="14.4" x14ac:dyDescent="0.3">
      <c r="A12" s="6">
        <v>8</v>
      </c>
      <c r="B12" s="6" t="s">
        <v>67</v>
      </c>
      <c r="C12" s="6" t="s">
        <v>68</v>
      </c>
      <c r="D12" s="39">
        <v>5</v>
      </c>
      <c r="E12" s="6" t="s">
        <v>55</v>
      </c>
      <c r="F12" s="6" t="s">
        <v>69</v>
      </c>
    </row>
    <row r="13" spans="1:6" ht="14.4" x14ac:dyDescent="0.3">
      <c r="A13" s="6">
        <v>9</v>
      </c>
      <c r="B13" s="6" t="s">
        <v>70</v>
      </c>
      <c r="C13" s="6" t="s">
        <v>71</v>
      </c>
      <c r="D13" s="39">
        <v>5</v>
      </c>
      <c r="E13" s="6" t="s">
        <v>55</v>
      </c>
      <c r="F13" s="6" t="s">
        <v>69</v>
      </c>
    </row>
    <row r="14" spans="1:6" ht="14.4" x14ac:dyDescent="0.3">
      <c r="A14" s="6">
        <v>10</v>
      </c>
      <c r="B14" s="6" t="s">
        <v>72</v>
      </c>
      <c r="C14" s="6" t="s">
        <v>73</v>
      </c>
      <c r="D14" s="39">
        <v>5</v>
      </c>
      <c r="E14" s="6" t="s">
        <v>74</v>
      </c>
      <c r="F14" s="6" t="s">
        <v>75</v>
      </c>
    </row>
    <row r="15" spans="1:6" ht="28.8" x14ac:dyDescent="0.3">
      <c r="A15" s="6">
        <v>11</v>
      </c>
      <c r="B15" s="6" t="s">
        <v>76</v>
      </c>
      <c r="C15" s="6" t="s">
        <v>77</v>
      </c>
      <c r="D15" s="28">
        <v>5</v>
      </c>
      <c r="E15" t="s">
        <v>49</v>
      </c>
      <c r="F15" t="s">
        <v>78</v>
      </c>
    </row>
    <row r="16" spans="1:6" ht="14.4" x14ac:dyDescent="0.3">
      <c r="A16" s="6">
        <v>12</v>
      </c>
      <c r="B16" t="s">
        <v>79</v>
      </c>
      <c r="C16" s="6" t="s">
        <v>80</v>
      </c>
      <c r="D16" s="28">
        <v>5</v>
      </c>
      <c r="E16" t="s">
        <v>49</v>
      </c>
      <c r="F16" t="s">
        <v>81</v>
      </c>
    </row>
    <row r="17" spans="1:6" ht="14.4" x14ac:dyDescent="0.3">
      <c r="A17" s="6">
        <v>13</v>
      </c>
      <c r="B17" s="40" t="s">
        <v>82</v>
      </c>
      <c r="C17" s="6" t="s">
        <v>83</v>
      </c>
      <c r="D17" s="28">
        <v>5</v>
      </c>
      <c r="E17" t="s">
        <v>49</v>
      </c>
      <c r="F17" t="s">
        <v>84</v>
      </c>
    </row>
    <row r="18" spans="1:6" ht="14.4" x14ac:dyDescent="0.3">
      <c r="A18" s="6">
        <v>14</v>
      </c>
      <c r="B18" s="40" t="s">
        <v>85</v>
      </c>
      <c r="C18" s="6" t="s">
        <v>86</v>
      </c>
      <c r="D18" s="28">
        <v>5</v>
      </c>
      <c r="E18" t="s">
        <v>49</v>
      </c>
      <c r="F18" t="s">
        <v>87</v>
      </c>
    </row>
    <row r="19" spans="1:6" ht="14.4" x14ac:dyDescent="0.3">
      <c r="A19" s="6">
        <v>15</v>
      </c>
      <c r="B19" s="6" t="s">
        <v>88</v>
      </c>
      <c r="C19" s="6" t="s">
        <v>89</v>
      </c>
      <c r="D19" s="39">
        <v>4</v>
      </c>
      <c r="E19" s="6" t="s">
        <v>49</v>
      </c>
      <c r="F19" s="6" t="s">
        <v>3</v>
      </c>
    </row>
    <row r="20" spans="1:6" ht="28.8" x14ac:dyDescent="0.3">
      <c r="A20" s="6">
        <v>16</v>
      </c>
      <c r="B20" s="6" t="s">
        <v>90</v>
      </c>
      <c r="C20" s="6" t="s">
        <v>91</v>
      </c>
      <c r="D20" s="39">
        <v>4</v>
      </c>
      <c r="E20" s="6" t="s">
        <v>49</v>
      </c>
      <c r="F20" s="6" t="s">
        <v>92</v>
      </c>
    </row>
    <row r="21" spans="1:6" ht="14.4" x14ac:dyDescent="0.3">
      <c r="A21" s="6">
        <v>17</v>
      </c>
      <c r="B21" s="6" t="s">
        <v>93</v>
      </c>
      <c r="C21" s="6" t="s">
        <v>94</v>
      </c>
      <c r="D21" s="39">
        <v>4</v>
      </c>
      <c r="E21" s="6" t="s">
        <v>49</v>
      </c>
      <c r="F21" s="6" t="s">
        <v>95</v>
      </c>
    </row>
    <row r="22" spans="1:6" ht="28.8" x14ac:dyDescent="0.3">
      <c r="A22" s="6">
        <v>18</v>
      </c>
      <c r="B22" s="6" t="s">
        <v>96</v>
      </c>
      <c r="C22" s="6" t="s">
        <v>97</v>
      </c>
      <c r="D22" s="39">
        <v>4</v>
      </c>
      <c r="E22" s="6" t="s">
        <v>74</v>
      </c>
      <c r="F22" s="6" t="s">
        <v>98</v>
      </c>
    </row>
    <row r="23" spans="1:6" ht="28.8" x14ac:dyDescent="0.3">
      <c r="A23" s="6">
        <v>19</v>
      </c>
      <c r="B23" s="6" t="s">
        <v>99</v>
      </c>
      <c r="C23" s="6" t="s">
        <v>100</v>
      </c>
      <c r="D23" s="39">
        <v>4</v>
      </c>
      <c r="E23" s="6" t="s">
        <v>55</v>
      </c>
      <c r="F23" s="6" t="s">
        <v>101</v>
      </c>
    </row>
    <row r="24" spans="1:6" ht="14.4" x14ac:dyDescent="0.3">
      <c r="A24" s="6">
        <v>20</v>
      </c>
      <c r="B24" s="6" t="s">
        <v>102</v>
      </c>
      <c r="C24" s="6" t="s">
        <v>103</v>
      </c>
      <c r="D24" s="39">
        <v>4</v>
      </c>
      <c r="E24" s="6" t="s">
        <v>49</v>
      </c>
      <c r="F24" s="6" t="s">
        <v>104</v>
      </c>
    </row>
    <row r="25" spans="1:6" ht="14.4" x14ac:dyDescent="0.3">
      <c r="A25" s="6">
        <v>21</v>
      </c>
      <c r="B25" s="6" t="s">
        <v>105</v>
      </c>
      <c r="C25" s="6" t="s">
        <v>106</v>
      </c>
      <c r="D25" s="39">
        <v>4</v>
      </c>
      <c r="E25" s="6" t="s">
        <v>49</v>
      </c>
      <c r="F25" s="6" t="s">
        <v>107</v>
      </c>
    </row>
    <row r="26" spans="1:6" ht="28.8" x14ac:dyDescent="0.3">
      <c r="A26" s="6">
        <v>22</v>
      </c>
      <c r="B26" s="6" t="s">
        <v>108</v>
      </c>
      <c r="C26" s="6" t="s">
        <v>109</v>
      </c>
      <c r="D26" s="39">
        <v>4</v>
      </c>
      <c r="E26" s="6" t="s">
        <v>49</v>
      </c>
      <c r="F26" s="6" t="s">
        <v>110</v>
      </c>
    </row>
    <row r="27" spans="1:6" ht="28.8" x14ac:dyDescent="0.3">
      <c r="A27" s="6">
        <v>23</v>
      </c>
      <c r="B27" s="6" t="s">
        <v>111</v>
      </c>
      <c r="C27" s="6" t="s">
        <v>112</v>
      </c>
      <c r="D27" s="39">
        <v>4</v>
      </c>
      <c r="E27" s="6" t="s">
        <v>49</v>
      </c>
      <c r="F27" s="6" t="s">
        <v>3</v>
      </c>
    </row>
    <row r="28" spans="1:6" ht="14.4" x14ac:dyDescent="0.3">
      <c r="A28" s="6">
        <v>24</v>
      </c>
      <c r="B28" s="6" t="s">
        <v>113</v>
      </c>
      <c r="C28" s="6" t="s">
        <v>114</v>
      </c>
      <c r="D28" s="39">
        <v>4</v>
      </c>
      <c r="E28" s="6" t="s">
        <v>55</v>
      </c>
      <c r="F28" s="41" t="s">
        <v>115</v>
      </c>
    </row>
    <row r="29" spans="1:6" ht="28.8" x14ac:dyDescent="0.3">
      <c r="A29" s="6">
        <v>25</v>
      </c>
      <c r="B29" s="6" t="s">
        <v>116</v>
      </c>
      <c r="C29" s="6" t="s">
        <v>117</v>
      </c>
      <c r="D29" s="39">
        <v>4</v>
      </c>
      <c r="E29" s="6" t="s">
        <v>55</v>
      </c>
      <c r="F29" s="41" t="s">
        <v>118</v>
      </c>
    </row>
    <row r="30" spans="1:6" ht="14.4" x14ac:dyDescent="0.3">
      <c r="A30" s="6">
        <v>26</v>
      </c>
      <c r="B30" s="6" t="s">
        <v>119</v>
      </c>
      <c r="C30" s="6" t="s">
        <v>120</v>
      </c>
      <c r="D30" s="25">
        <v>4</v>
      </c>
      <c r="E30" s="6" t="s">
        <v>49</v>
      </c>
      <c r="F30" s="6" t="s">
        <v>121</v>
      </c>
    </row>
    <row r="31" spans="1:6" ht="14.4" x14ac:dyDescent="0.3">
      <c r="A31" s="6">
        <v>27</v>
      </c>
      <c r="B31" s="6" t="s">
        <v>122</v>
      </c>
      <c r="C31" s="6" t="s">
        <v>123</v>
      </c>
      <c r="D31" s="39">
        <v>4</v>
      </c>
      <c r="E31" s="6" t="s">
        <v>55</v>
      </c>
      <c r="F31" s="6" t="s">
        <v>124</v>
      </c>
    </row>
    <row r="32" spans="1:6" ht="14.4" x14ac:dyDescent="0.3">
      <c r="A32" s="6">
        <v>28</v>
      </c>
      <c r="B32" s="6" t="s">
        <v>125</v>
      </c>
      <c r="C32" s="6" t="s">
        <v>126</v>
      </c>
      <c r="D32" s="39">
        <v>4</v>
      </c>
      <c r="E32" s="6" t="s">
        <v>55</v>
      </c>
      <c r="F32" s="6" t="s">
        <v>3</v>
      </c>
    </row>
    <row r="33" spans="1:6" ht="28.8" x14ac:dyDescent="0.3">
      <c r="A33" s="6">
        <v>29</v>
      </c>
      <c r="B33" t="s">
        <v>127</v>
      </c>
      <c r="C33" s="6" t="s">
        <v>128</v>
      </c>
      <c r="D33" s="28">
        <v>4</v>
      </c>
      <c r="E33" t="s">
        <v>55</v>
      </c>
      <c r="F33" t="s">
        <v>129</v>
      </c>
    </row>
    <row r="34" spans="1:6" ht="14.4" x14ac:dyDescent="0.3">
      <c r="A34" s="6">
        <v>30</v>
      </c>
      <c r="B34" s="6" t="s">
        <v>130</v>
      </c>
      <c r="C34" s="6" t="s">
        <v>131</v>
      </c>
      <c r="D34" s="39">
        <v>3</v>
      </c>
      <c r="E34" s="6" t="s">
        <v>74</v>
      </c>
      <c r="F34" s="6" t="s">
        <v>132</v>
      </c>
    </row>
    <row r="35" spans="1:6" ht="14.4" x14ac:dyDescent="0.3">
      <c r="A35" s="6">
        <v>31</v>
      </c>
      <c r="B35" s="6" t="s">
        <v>133</v>
      </c>
      <c r="C35" s="6" t="s">
        <v>134</v>
      </c>
      <c r="D35" s="39">
        <v>3</v>
      </c>
      <c r="E35" s="6" t="s">
        <v>74</v>
      </c>
      <c r="F35" s="6" t="s">
        <v>135</v>
      </c>
    </row>
    <row r="36" spans="1:6" ht="14.4" x14ac:dyDescent="0.3">
      <c r="A36" s="6">
        <v>32</v>
      </c>
      <c r="B36" s="6" t="s">
        <v>136</v>
      </c>
      <c r="C36" s="6" t="s">
        <v>137</v>
      </c>
      <c r="D36" s="39">
        <v>3</v>
      </c>
      <c r="E36" s="6" t="s">
        <v>74</v>
      </c>
      <c r="F36" s="6" t="s">
        <v>138</v>
      </c>
    </row>
    <row r="37" spans="1:6" ht="28.8" x14ac:dyDescent="0.3">
      <c r="A37" s="6">
        <v>33</v>
      </c>
      <c r="B37" s="6" t="s">
        <v>139</v>
      </c>
      <c r="C37" s="6" t="s">
        <v>140</v>
      </c>
      <c r="D37" s="39">
        <v>3</v>
      </c>
      <c r="E37" s="6" t="s">
        <v>74</v>
      </c>
      <c r="F37" s="6" t="s">
        <v>141</v>
      </c>
    </row>
    <row r="38" spans="1:6" ht="28.8" x14ac:dyDescent="0.3">
      <c r="A38" s="6">
        <v>34</v>
      </c>
      <c r="B38" s="41" t="s">
        <v>142</v>
      </c>
      <c r="C38" s="6" t="s">
        <v>143</v>
      </c>
      <c r="D38" s="39">
        <v>3</v>
      </c>
      <c r="E38" s="6" t="s">
        <v>49</v>
      </c>
      <c r="F38" s="6" t="s">
        <v>3</v>
      </c>
    </row>
    <row r="39" spans="1:6" ht="57.6" x14ac:dyDescent="0.3">
      <c r="A39" s="6">
        <v>35</v>
      </c>
      <c r="B39" s="6" t="s">
        <v>144</v>
      </c>
      <c r="C39" s="6" t="s">
        <v>145</v>
      </c>
      <c r="D39" s="39">
        <v>3</v>
      </c>
      <c r="E39" s="6" t="s">
        <v>55</v>
      </c>
      <c r="F39" s="6" t="s">
        <v>3</v>
      </c>
    </row>
    <row r="40" spans="1:6" ht="28.8" x14ac:dyDescent="0.3">
      <c r="A40" s="6">
        <v>36</v>
      </c>
      <c r="B40" s="6" t="s">
        <v>146</v>
      </c>
      <c r="C40" s="6" t="s">
        <v>147</v>
      </c>
      <c r="D40" s="39">
        <v>3</v>
      </c>
      <c r="E40" s="6" t="s">
        <v>55</v>
      </c>
      <c r="F40" s="6" t="s">
        <v>148</v>
      </c>
    </row>
    <row r="41" spans="1:6" ht="43.2" x14ac:dyDescent="0.3">
      <c r="A41" s="6">
        <v>37</v>
      </c>
      <c r="B41" s="6" t="s">
        <v>149</v>
      </c>
      <c r="C41" s="6" t="s">
        <v>150</v>
      </c>
      <c r="D41" s="39">
        <v>3</v>
      </c>
      <c r="E41" s="6" t="s">
        <v>55</v>
      </c>
      <c r="F41" s="6" t="s">
        <v>151</v>
      </c>
    </row>
    <row r="42" spans="1:6" ht="28.8" x14ac:dyDescent="0.3">
      <c r="A42" s="6">
        <v>38</v>
      </c>
      <c r="B42" s="6" t="s">
        <v>152</v>
      </c>
      <c r="C42" s="6" t="s">
        <v>153</v>
      </c>
      <c r="D42" s="39">
        <v>3</v>
      </c>
      <c r="E42" s="6" t="s">
        <v>55</v>
      </c>
      <c r="F42" s="6" t="s">
        <v>154</v>
      </c>
    </row>
    <row r="43" spans="1:6" ht="14.4" x14ac:dyDescent="0.3">
      <c r="A43" s="6">
        <v>39</v>
      </c>
      <c r="B43" s="6" t="s">
        <v>155</v>
      </c>
      <c r="C43" s="6" t="s">
        <v>156</v>
      </c>
      <c r="D43" s="39">
        <v>3</v>
      </c>
      <c r="E43" s="6" t="s">
        <v>55</v>
      </c>
      <c r="F43" s="6" t="s">
        <v>157</v>
      </c>
    </row>
    <row r="44" spans="1:6" ht="14.4" x14ac:dyDescent="0.3">
      <c r="A44" s="6">
        <v>40</v>
      </c>
      <c r="B44" s="6" t="s">
        <v>158</v>
      </c>
      <c r="C44" s="6" t="s">
        <v>159</v>
      </c>
      <c r="D44" s="39">
        <v>3</v>
      </c>
      <c r="E44" s="6" t="s">
        <v>49</v>
      </c>
      <c r="F44" s="6" t="s">
        <v>3</v>
      </c>
    </row>
    <row r="45" spans="1:6" ht="14.4" x14ac:dyDescent="0.3">
      <c r="A45" s="6">
        <v>41</v>
      </c>
      <c r="B45" s="6" t="s">
        <v>160</v>
      </c>
      <c r="C45" s="6" t="s">
        <v>161</v>
      </c>
      <c r="D45" s="25">
        <v>3</v>
      </c>
      <c r="E45" s="6" t="s">
        <v>55</v>
      </c>
      <c r="F45" s="6" t="s">
        <v>3</v>
      </c>
    </row>
    <row r="46" spans="1:6" ht="14.4" x14ac:dyDescent="0.3">
      <c r="A46" s="6">
        <v>42</v>
      </c>
      <c r="B46" s="6" t="s">
        <v>162</v>
      </c>
      <c r="C46" s="6" t="s">
        <v>163</v>
      </c>
      <c r="D46" s="25">
        <v>3</v>
      </c>
      <c r="E46" s="6" t="s">
        <v>55</v>
      </c>
      <c r="F46" s="6" t="s">
        <v>3</v>
      </c>
    </row>
    <row r="47" spans="1:6" ht="14.4" x14ac:dyDescent="0.3">
      <c r="A47" s="6">
        <v>43</v>
      </c>
      <c r="B47" t="s">
        <v>164</v>
      </c>
      <c r="C47" s="6" t="s">
        <v>165</v>
      </c>
      <c r="D47" s="28">
        <v>3</v>
      </c>
      <c r="E47" t="s">
        <v>74</v>
      </c>
      <c r="F47" t="s">
        <v>166</v>
      </c>
    </row>
    <row r="48" spans="1:6" ht="28.8" x14ac:dyDescent="0.3">
      <c r="A48" s="6">
        <v>44</v>
      </c>
      <c r="B48" t="s">
        <v>167</v>
      </c>
      <c r="C48" s="6" t="s">
        <v>168</v>
      </c>
      <c r="D48" s="28">
        <v>3</v>
      </c>
      <c r="E48" t="s">
        <v>49</v>
      </c>
      <c r="F48" t="s">
        <v>3</v>
      </c>
    </row>
    <row r="49" spans="1:6" ht="14.4" x14ac:dyDescent="0.3">
      <c r="A49" s="6">
        <v>45</v>
      </c>
      <c r="B49" t="s">
        <v>169</v>
      </c>
      <c r="C49" s="6" t="s">
        <v>170</v>
      </c>
      <c r="D49" s="28">
        <v>3</v>
      </c>
      <c r="E49" t="s">
        <v>49</v>
      </c>
      <c r="F49" t="s">
        <v>3</v>
      </c>
    </row>
    <row r="50" spans="1:6" ht="28.8" x14ac:dyDescent="0.3">
      <c r="A50" s="6">
        <v>46</v>
      </c>
      <c r="B50" s="6" t="s">
        <v>171</v>
      </c>
      <c r="C50" s="6" t="s">
        <v>172</v>
      </c>
      <c r="D50" s="39">
        <v>2</v>
      </c>
      <c r="E50" s="6" t="s">
        <v>74</v>
      </c>
      <c r="F50" s="6" t="s">
        <v>3</v>
      </c>
    </row>
    <row r="51" spans="1:6" ht="14.4" x14ac:dyDescent="0.3">
      <c r="A51" s="6">
        <v>47</v>
      </c>
      <c r="B51" s="6" t="s">
        <v>173</v>
      </c>
      <c r="C51" s="6" t="s">
        <v>174</v>
      </c>
      <c r="D51" s="39">
        <v>2</v>
      </c>
      <c r="E51" s="6" t="s">
        <v>49</v>
      </c>
      <c r="F51" s="6" t="s">
        <v>175</v>
      </c>
    </row>
    <row r="52" spans="1:6" ht="14.4" x14ac:dyDescent="0.3">
      <c r="A52" s="6">
        <v>48</v>
      </c>
      <c r="B52" s="6" t="s">
        <v>176</v>
      </c>
      <c r="C52" s="6" t="s">
        <v>177</v>
      </c>
      <c r="D52" s="39">
        <v>2</v>
      </c>
      <c r="E52" s="6" t="s">
        <v>49</v>
      </c>
      <c r="F52" s="6" t="s">
        <v>178</v>
      </c>
    </row>
    <row r="53" spans="1:6" ht="28.8" x14ac:dyDescent="0.3">
      <c r="A53" s="6">
        <v>49</v>
      </c>
      <c r="B53" s="6" t="s">
        <v>179</v>
      </c>
      <c r="C53" s="6" t="s">
        <v>180</v>
      </c>
      <c r="D53" s="39">
        <v>2</v>
      </c>
      <c r="E53" s="6" t="s">
        <v>74</v>
      </c>
      <c r="F53" s="6" t="s">
        <v>181</v>
      </c>
    </row>
    <row r="54" spans="1:6" ht="14.4" x14ac:dyDescent="0.3">
      <c r="A54" s="6">
        <v>50</v>
      </c>
      <c r="B54" s="6" t="s">
        <v>182</v>
      </c>
      <c r="C54" s="6" t="s">
        <v>183</v>
      </c>
      <c r="D54" s="39">
        <v>2</v>
      </c>
      <c r="E54" s="6" t="s">
        <v>49</v>
      </c>
      <c r="F54" s="6" t="s">
        <v>3</v>
      </c>
    </row>
    <row r="55" spans="1:6" ht="28.8" x14ac:dyDescent="0.3">
      <c r="A55" s="6">
        <v>51</v>
      </c>
      <c r="B55" s="6" t="s">
        <v>184</v>
      </c>
      <c r="C55" s="6" t="s">
        <v>185</v>
      </c>
      <c r="D55" s="39">
        <v>2</v>
      </c>
      <c r="E55" s="6" t="s">
        <v>55</v>
      </c>
      <c r="F55" s="6" t="s">
        <v>3</v>
      </c>
    </row>
    <row r="56" spans="1:6" ht="28.8" x14ac:dyDescent="0.3">
      <c r="A56" s="6">
        <v>52</v>
      </c>
      <c r="B56" s="41" t="s">
        <v>186</v>
      </c>
      <c r="C56" s="6" t="s">
        <v>187</v>
      </c>
      <c r="D56" s="39">
        <v>2</v>
      </c>
      <c r="E56" s="6" t="s">
        <v>55</v>
      </c>
      <c r="F56" s="6" t="s">
        <v>3</v>
      </c>
    </row>
    <row r="57" spans="1:6" ht="14.4" x14ac:dyDescent="0.3">
      <c r="A57" s="6">
        <v>53</v>
      </c>
      <c r="B57" s="41" t="s">
        <v>188</v>
      </c>
      <c r="C57" s="6" t="s">
        <v>189</v>
      </c>
      <c r="D57" s="39">
        <v>2</v>
      </c>
      <c r="E57" s="6" t="s">
        <v>55</v>
      </c>
      <c r="F57" s="6" t="s">
        <v>190</v>
      </c>
    </row>
    <row r="58" spans="1:6" ht="14.4" x14ac:dyDescent="0.3">
      <c r="A58" s="6">
        <v>54</v>
      </c>
      <c r="B58" s="6" t="s">
        <v>191</v>
      </c>
      <c r="C58" s="6" t="s">
        <v>192</v>
      </c>
      <c r="D58" s="39">
        <v>2</v>
      </c>
      <c r="E58" s="6" t="s">
        <v>55</v>
      </c>
      <c r="F58" s="6" t="s">
        <v>193</v>
      </c>
    </row>
    <row r="59" spans="1:6" ht="14.4" x14ac:dyDescent="0.3">
      <c r="A59" s="6">
        <v>55</v>
      </c>
      <c r="B59" s="6" t="s">
        <v>194</v>
      </c>
      <c r="C59" s="6" t="s">
        <v>195</v>
      </c>
      <c r="D59" s="25">
        <v>2</v>
      </c>
      <c r="E59" s="6" t="s">
        <v>55</v>
      </c>
      <c r="F59" s="6" t="s">
        <v>3</v>
      </c>
    </row>
    <row r="60" spans="1:6" ht="14.4" x14ac:dyDescent="0.3">
      <c r="A60" s="6">
        <v>56</v>
      </c>
      <c r="B60" s="6" t="s">
        <v>196</v>
      </c>
      <c r="C60" s="6" t="s">
        <v>197</v>
      </c>
      <c r="D60" s="25">
        <v>2</v>
      </c>
      <c r="E60" s="6" t="s">
        <v>49</v>
      </c>
      <c r="F60" s="6" t="s">
        <v>198</v>
      </c>
    </row>
    <row r="61" spans="1:6" ht="14.4" x14ac:dyDescent="0.3">
      <c r="A61" s="6">
        <v>57</v>
      </c>
      <c r="B61" s="6" t="s">
        <v>199</v>
      </c>
      <c r="C61" s="6" t="s">
        <v>200</v>
      </c>
      <c r="D61" s="39">
        <v>2</v>
      </c>
      <c r="E61" s="6" t="s">
        <v>49</v>
      </c>
      <c r="F61" s="6" t="s">
        <v>201</v>
      </c>
    </row>
    <row r="62" spans="1:6" ht="14.4" x14ac:dyDescent="0.3">
      <c r="A62" s="6">
        <v>58</v>
      </c>
      <c r="B62" s="6" t="s">
        <v>202</v>
      </c>
      <c r="C62" s="6" t="s">
        <v>203</v>
      </c>
      <c r="D62" s="25">
        <v>2</v>
      </c>
      <c r="E62" s="6" t="s">
        <v>55</v>
      </c>
      <c r="F62" s="6" t="s">
        <v>3</v>
      </c>
    </row>
    <row r="63" spans="1:6" ht="14.4" x14ac:dyDescent="0.3">
      <c r="A63" s="6">
        <v>59</v>
      </c>
      <c r="B63" s="6" t="s">
        <v>204</v>
      </c>
      <c r="C63" s="6" t="s">
        <v>205</v>
      </c>
      <c r="D63" s="25">
        <v>2</v>
      </c>
      <c r="E63" s="6" t="s">
        <v>49</v>
      </c>
      <c r="F63" s="6" t="s">
        <v>3</v>
      </c>
    </row>
    <row r="64" spans="1:6" ht="28.8" x14ac:dyDescent="0.3">
      <c r="A64" s="6">
        <v>60</v>
      </c>
      <c r="B64" s="6" t="s">
        <v>206</v>
      </c>
      <c r="C64" s="6" t="s">
        <v>207</v>
      </c>
      <c r="D64" s="25">
        <v>2</v>
      </c>
      <c r="E64" s="6" t="s">
        <v>55</v>
      </c>
      <c r="F64" s="6" t="s">
        <v>3</v>
      </c>
    </row>
    <row r="65" spans="1:6" ht="28.8" x14ac:dyDescent="0.3">
      <c r="A65" s="6">
        <v>61</v>
      </c>
      <c r="B65" s="6" t="s">
        <v>208</v>
      </c>
      <c r="C65" s="6" t="s">
        <v>209</v>
      </c>
      <c r="D65" s="28">
        <v>2</v>
      </c>
      <c r="E65" t="s">
        <v>55</v>
      </c>
      <c r="F65" t="s">
        <v>3</v>
      </c>
    </row>
    <row r="66" spans="1:6" ht="28.8" x14ac:dyDescent="0.3">
      <c r="A66" s="6">
        <v>62</v>
      </c>
      <c r="B66" s="6" t="s">
        <v>210</v>
      </c>
      <c r="C66" s="6" t="s">
        <v>211</v>
      </c>
      <c r="D66" s="28">
        <v>2</v>
      </c>
      <c r="E66" t="s">
        <v>55</v>
      </c>
      <c r="F66" t="s">
        <v>3</v>
      </c>
    </row>
    <row r="67" spans="1:6" ht="14.4" x14ac:dyDescent="0.3">
      <c r="A67" s="6">
        <v>63</v>
      </c>
      <c r="B67" t="s">
        <v>212</v>
      </c>
      <c r="C67" s="6" t="s">
        <v>213</v>
      </c>
      <c r="D67" s="28">
        <v>2</v>
      </c>
      <c r="E67" t="s">
        <v>74</v>
      </c>
      <c r="F67" t="s">
        <v>3</v>
      </c>
    </row>
    <row r="68" spans="1:6" ht="14.4" x14ac:dyDescent="0.3">
      <c r="A68" s="6">
        <v>64</v>
      </c>
      <c r="B68" t="s">
        <v>214</v>
      </c>
      <c r="C68" s="6" t="s">
        <v>215</v>
      </c>
      <c r="D68" s="28">
        <v>2</v>
      </c>
      <c r="E68" t="s">
        <v>55</v>
      </c>
      <c r="F68" t="s">
        <v>3</v>
      </c>
    </row>
    <row r="69" spans="1:6" ht="14.4" x14ac:dyDescent="0.3">
      <c r="A69" s="6">
        <v>65</v>
      </c>
      <c r="B69" t="s">
        <v>216</v>
      </c>
      <c r="C69" s="6" t="s">
        <v>217</v>
      </c>
      <c r="D69" s="28">
        <v>2</v>
      </c>
      <c r="E69" t="s">
        <v>55</v>
      </c>
      <c r="F69" t="s">
        <v>3</v>
      </c>
    </row>
    <row r="70" spans="1:6" ht="14.4" x14ac:dyDescent="0.3">
      <c r="A70" s="6">
        <v>66</v>
      </c>
      <c r="B70" t="s">
        <v>218</v>
      </c>
      <c r="C70" s="6" t="s">
        <v>219</v>
      </c>
      <c r="D70" s="28">
        <v>2</v>
      </c>
      <c r="E70" t="s">
        <v>55</v>
      </c>
      <c r="F70" t="s">
        <v>3</v>
      </c>
    </row>
    <row r="71" spans="1:6" ht="14.4" x14ac:dyDescent="0.3">
      <c r="A71" s="6">
        <v>67</v>
      </c>
      <c r="B71" t="s">
        <v>220</v>
      </c>
      <c r="C71" s="6" t="s">
        <v>221</v>
      </c>
      <c r="D71" s="28">
        <v>2</v>
      </c>
      <c r="E71" t="s">
        <v>55</v>
      </c>
      <c r="F71" t="s">
        <v>3</v>
      </c>
    </row>
    <row r="72" spans="1:6" ht="14.4" x14ac:dyDescent="0.3">
      <c r="A72" s="6">
        <v>68</v>
      </c>
      <c r="B72" t="s">
        <v>222</v>
      </c>
      <c r="C72" s="6" t="s">
        <v>223</v>
      </c>
      <c r="D72" s="28">
        <v>2</v>
      </c>
      <c r="E72" t="s">
        <v>55</v>
      </c>
      <c r="F72" t="s">
        <v>3</v>
      </c>
    </row>
    <row r="73" spans="1:6" ht="14.4" x14ac:dyDescent="0.3">
      <c r="A73" s="6">
        <v>69</v>
      </c>
      <c r="B73" t="s">
        <v>224</v>
      </c>
      <c r="C73" s="6" t="s">
        <v>225</v>
      </c>
      <c r="D73" s="28">
        <v>2</v>
      </c>
      <c r="E73" t="s">
        <v>55</v>
      </c>
      <c r="F73" t="s">
        <v>3</v>
      </c>
    </row>
    <row r="74" spans="1:6" ht="14.4" x14ac:dyDescent="0.3">
      <c r="A74" s="6">
        <v>70</v>
      </c>
      <c r="B74" t="s">
        <v>226</v>
      </c>
      <c r="C74" s="6" t="s">
        <v>227</v>
      </c>
      <c r="D74" s="28">
        <v>2</v>
      </c>
      <c r="E74" t="s">
        <v>74</v>
      </c>
      <c r="F74" t="s">
        <v>3</v>
      </c>
    </row>
    <row r="75" spans="1:6" ht="14.4" x14ac:dyDescent="0.3">
      <c r="A75" s="6">
        <v>71</v>
      </c>
      <c r="B75" t="s">
        <v>228</v>
      </c>
      <c r="C75" s="6" t="s">
        <v>229</v>
      </c>
      <c r="D75" s="28">
        <v>2</v>
      </c>
      <c r="E75" t="s">
        <v>74</v>
      </c>
      <c r="F75" t="s">
        <v>3</v>
      </c>
    </row>
    <row r="76" spans="1:6" ht="14.4" x14ac:dyDescent="0.3">
      <c r="A76" s="6">
        <v>72</v>
      </c>
      <c r="B76" t="s">
        <v>230</v>
      </c>
      <c r="C76" s="6" t="s">
        <v>231</v>
      </c>
      <c r="D76" s="28">
        <v>2</v>
      </c>
      <c r="E76" t="s">
        <v>74</v>
      </c>
      <c r="F76" t="s">
        <v>3</v>
      </c>
    </row>
    <row r="77" spans="1:6" ht="14.4" x14ac:dyDescent="0.3">
      <c r="A77" s="6">
        <v>73</v>
      </c>
      <c r="B77" t="s">
        <v>232</v>
      </c>
      <c r="C77" s="6" t="s">
        <v>233</v>
      </c>
      <c r="D77" s="28">
        <v>2</v>
      </c>
      <c r="E77" t="s">
        <v>74</v>
      </c>
      <c r="F77" t="s">
        <v>3</v>
      </c>
    </row>
    <row r="78" spans="1:6" ht="14.4" x14ac:dyDescent="0.3">
      <c r="A78" s="6">
        <v>74</v>
      </c>
      <c r="B78" t="s">
        <v>234</v>
      </c>
      <c r="C78" s="6" t="s">
        <v>235</v>
      </c>
      <c r="D78" s="28">
        <v>2</v>
      </c>
      <c r="E78" t="s">
        <v>55</v>
      </c>
      <c r="F78" t="s">
        <v>3</v>
      </c>
    </row>
    <row r="79" spans="1:6" ht="14.4" x14ac:dyDescent="0.3">
      <c r="A79" s="6">
        <v>75</v>
      </c>
      <c r="B79" t="s">
        <v>236</v>
      </c>
      <c r="C79" s="6" t="s">
        <v>237</v>
      </c>
      <c r="D79" s="28">
        <v>2</v>
      </c>
      <c r="E79" t="s">
        <v>55</v>
      </c>
      <c r="F79" t="s">
        <v>3</v>
      </c>
    </row>
    <row r="80" spans="1:6" ht="28.8" x14ac:dyDescent="0.3">
      <c r="A80" s="6">
        <v>76</v>
      </c>
      <c r="B80" s="6" t="s">
        <v>238</v>
      </c>
      <c r="C80" s="6" t="s">
        <v>239</v>
      </c>
      <c r="D80" s="39">
        <v>1</v>
      </c>
      <c r="E80" s="6" t="s">
        <v>240</v>
      </c>
      <c r="F80" s="6" t="s">
        <v>92</v>
      </c>
    </row>
    <row r="81" spans="1:6" ht="14.4" x14ac:dyDescent="0.3">
      <c r="A81" s="6">
        <v>77</v>
      </c>
      <c r="B81" s="6" t="s">
        <v>241</v>
      </c>
      <c r="C81" s="6" t="s">
        <v>242</v>
      </c>
      <c r="D81" s="39">
        <v>1</v>
      </c>
      <c r="E81" s="6" t="s">
        <v>55</v>
      </c>
      <c r="F81" s="6" t="s">
        <v>243</v>
      </c>
    </row>
    <row r="82" spans="1:6" ht="14.4" x14ac:dyDescent="0.3">
      <c r="A82" s="6">
        <v>78</v>
      </c>
      <c r="B82" s="6" t="s">
        <v>244</v>
      </c>
      <c r="C82" s="6" t="s">
        <v>245</v>
      </c>
      <c r="D82" s="39">
        <v>1</v>
      </c>
      <c r="E82" s="6" t="s">
        <v>55</v>
      </c>
      <c r="F82" s="6" t="s">
        <v>3</v>
      </c>
    </row>
    <row r="83" spans="1:6" ht="14.4" x14ac:dyDescent="0.3">
      <c r="A83" s="6">
        <v>79</v>
      </c>
      <c r="B83" s="6" t="s">
        <v>246</v>
      </c>
      <c r="C83" s="6" t="s">
        <v>247</v>
      </c>
      <c r="D83" s="39">
        <v>1</v>
      </c>
      <c r="E83" s="6" t="s">
        <v>49</v>
      </c>
      <c r="F83" s="6" t="s">
        <v>3</v>
      </c>
    </row>
    <row r="84" spans="1:6" ht="28.8" x14ac:dyDescent="0.3">
      <c r="A84" s="6">
        <v>80</v>
      </c>
      <c r="B84" s="6" t="s">
        <v>248</v>
      </c>
      <c r="C84" s="6" t="s">
        <v>249</v>
      </c>
      <c r="D84" s="39">
        <v>1</v>
      </c>
      <c r="E84" s="6" t="s">
        <v>49</v>
      </c>
      <c r="F84" s="6" t="s">
        <v>3</v>
      </c>
    </row>
    <row r="85" spans="1:6" ht="14.4" x14ac:dyDescent="0.3">
      <c r="A85" s="6">
        <v>81</v>
      </c>
      <c r="B85" s="6" t="s">
        <v>250</v>
      </c>
      <c r="C85" s="6" t="s">
        <v>251</v>
      </c>
      <c r="D85" s="39">
        <v>1</v>
      </c>
      <c r="E85" s="6" t="s">
        <v>55</v>
      </c>
      <c r="F85" s="6" t="s">
        <v>252</v>
      </c>
    </row>
    <row r="86" spans="1:6" ht="14.4" x14ac:dyDescent="0.3">
      <c r="A86" s="6">
        <v>82</v>
      </c>
      <c r="B86" s="6" t="s">
        <v>253</v>
      </c>
      <c r="C86" s="6" t="s">
        <v>254</v>
      </c>
      <c r="D86" s="25">
        <v>1</v>
      </c>
      <c r="E86" s="6" t="s">
        <v>49</v>
      </c>
      <c r="F86" s="6" t="s">
        <v>3</v>
      </c>
    </row>
    <row r="87" spans="1:6" ht="14.4" x14ac:dyDescent="0.3">
      <c r="A87" s="6">
        <v>83</v>
      </c>
      <c r="B87" s="6" t="s">
        <v>255</v>
      </c>
      <c r="C87" s="6" t="s">
        <v>256</v>
      </c>
      <c r="D87" s="39">
        <v>1</v>
      </c>
      <c r="E87" s="6" t="s">
        <v>74</v>
      </c>
      <c r="F87" s="6" t="s">
        <v>257</v>
      </c>
    </row>
    <row r="88" spans="1:6" ht="14.4" x14ac:dyDescent="0.3">
      <c r="A88" s="6">
        <v>84</v>
      </c>
      <c r="B88" t="s">
        <v>258</v>
      </c>
      <c r="C88" s="6" t="s">
        <v>259</v>
      </c>
      <c r="D88" s="28">
        <v>1</v>
      </c>
      <c r="E88" t="s">
        <v>55</v>
      </c>
      <c r="F88" t="s">
        <v>3</v>
      </c>
    </row>
    <row r="89" spans="1:6" ht="14.4" x14ac:dyDescent="0.3">
      <c r="A89" s="6">
        <v>85</v>
      </c>
      <c r="B89" t="s">
        <v>260</v>
      </c>
      <c r="C89" s="6" t="s">
        <v>261</v>
      </c>
      <c r="D89" s="28">
        <v>1</v>
      </c>
      <c r="E89" t="s">
        <v>55</v>
      </c>
      <c r="F89" t="s">
        <v>3</v>
      </c>
    </row>
  </sheetData>
  <conditionalFormatting sqref="A1">
    <cfRule type="containsText" dxfId="37" priority="1" operator="containsText" text="redo">
      <formula>NOT(ISERROR(SEARCH("redo",A1)))</formula>
    </cfRule>
  </conditionalFormatting>
  <hyperlinks>
    <hyperlink ref="D1" location="Introduction!A1" display="Click here to go to introduction" xr:uid="{00000000-0004-0000-0100-000000000000}"/>
  </hyperlinks>
  <pageMargins left="0.70866141732283472" right="0.70866141732283472" top="0.74803149606299213" bottom="0.74803149606299213" header="0.31496062992125984" footer="0.31496062992125984"/>
  <pageSetup paperSize="9" scale="80" fitToHeight="0"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pageSetUpPr fitToPage="1"/>
  </sheetPr>
  <dimension ref="A1:XFD44"/>
  <sheetViews>
    <sheetView showGridLines="0" tabSelected="1" topLeftCell="A18" zoomScaleNormal="100" zoomScaleSheetLayoutView="80" workbookViewId="0">
      <selection activeCell="H23" sqref="H23"/>
    </sheetView>
  </sheetViews>
  <sheetFormatPr defaultRowHeight="14.4" customHeight="1" x14ac:dyDescent="0.3"/>
  <cols>
    <col min="1" max="1" width="7.6640625" customWidth="1"/>
    <col min="2" max="2" width="12.88671875" customWidth="1"/>
    <col min="3" max="3" width="10.88671875" customWidth="1"/>
    <col min="4" max="4" width="15.33203125" customWidth="1"/>
    <col min="5" max="5" width="14.109375" bestFit="1" customWidth="1"/>
    <col min="6" max="6" width="13.88671875" customWidth="1"/>
    <col min="7" max="7" width="16.44140625" customWidth="1"/>
    <col min="8" max="8" width="14.109375" customWidth="1"/>
    <col min="9" max="9" width="3.77734375" customWidth="1"/>
    <col min="10" max="10" width="11.5546875" bestFit="1" customWidth="1"/>
    <col min="11" max="11" width="2.44140625" customWidth="1"/>
    <col min="12" max="12" width="8.88671875" bestFit="1" customWidth="1"/>
    <col min="13" max="13" width="7.44140625" bestFit="1" customWidth="1"/>
    <col min="14" max="14" width="4.44140625" bestFit="1" customWidth="1"/>
    <col min="15" max="15" width="3.33203125" customWidth="1"/>
    <col min="16" max="16" width="8.88671875" bestFit="1" customWidth="1"/>
    <col min="17" max="17" width="7.44140625" bestFit="1" customWidth="1"/>
    <col min="18" max="18" width="4.44140625" bestFit="1" customWidth="1"/>
  </cols>
  <sheetData>
    <row r="1" spans="1:16384" x14ac:dyDescent="0.3">
      <c r="A1" s="27" t="s">
        <v>24</v>
      </c>
      <c r="B1" s="32"/>
      <c r="C1" s="32"/>
      <c r="D1" s="14" t="s">
        <v>15</v>
      </c>
      <c r="E1" s="32"/>
      <c r="F1" s="32"/>
      <c r="G1" s="32"/>
      <c r="H1" s="32"/>
      <c r="I1" s="32"/>
      <c r="J1" s="32"/>
      <c r="K1" s="32"/>
      <c r="M1" s="32"/>
      <c r="N1" s="32"/>
      <c r="O1" s="32"/>
      <c r="P1" s="32"/>
      <c r="Q1" s="32"/>
      <c r="R1" s="32"/>
    </row>
    <row r="2" spans="1:16384" x14ac:dyDescent="0.3">
      <c r="A2" s="17" t="s">
        <v>32</v>
      </c>
      <c r="D2" s="33"/>
      <c r="E2" s="33"/>
      <c r="F2" s="33"/>
    </row>
    <row r="3" spans="1:16384" x14ac:dyDescent="0.3">
      <c r="A3" s="17"/>
      <c r="D3" s="33"/>
      <c r="E3" s="33"/>
      <c r="F3" s="33"/>
    </row>
    <row r="4" spans="1:16384" s="47" customFormat="1" ht="30.75" customHeight="1" x14ac:dyDescent="0.3">
      <c r="A4"/>
      <c r="B4"/>
      <c r="C4" s="11" t="s">
        <v>33</v>
      </c>
      <c r="D4" s="34" t="s">
        <v>293</v>
      </c>
      <c r="E4" s="34" t="s">
        <v>294</v>
      </c>
      <c r="F4" s="34" t="s">
        <v>34</v>
      </c>
      <c r="G4" s="34" t="s">
        <v>295</v>
      </c>
      <c r="H4" s="34" t="s">
        <v>295</v>
      </c>
      <c r="I4"/>
      <c r="J4"/>
      <c r="K4"/>
      <c r="L4"/>
      <c r="O4" s="6"/>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c r="XFD4"/>
    </row>
    <row r="5" spans="1:16384" ht="15" customHeight="1" x14ac:dyDescent="0.3">
      <c r="A5" t="s">
        <v>311</v>
      </c>
      <c r="B5" s="35"/>
      <c r="C5" s="11" t="s">
        <v>30</v>
      </c>
      <c r="D5" s="34" t="s">
        <v>296</v>
      </c>
      <c r="E5" s="34" t="s">
        <v>297</v>
      </c>
      <c r="F5" s="34" t="s">
        <v>298</v>
      </c>
      <c r="G5" s="34" t="s">
        <v>299</v>
      </c>
      <c r="H5" s="34" t="s">
        <v>300</v>
      </c>
      <c r="L5" t="s">
        <v>31</v>
      </c>
      <c r="O5" s="48"/>
      <c r="P5" t="s">
        <v>276</v>
      </c>
    </row>
    <row r="6" spans="1:16384" ht="15" customHeight="1" thickBot="1" x14ac:dyDescent="0.35">
      <c r="B6" s="10"/>
      <c r="C6" s="10"/>
      <c r="D6" s="6"/>
      <c r="E6" s="6"/>
      <c r="F6" s="6"/>
      <c r="G6" s="6"/>
      <c r="H6" s="6"/>
    </row>
    <row r="7" spans="1:16384" ht="15" customHeight="1" x14ac:dyDescent="0.3">
      <c r="A7" s="67" t="s">
        <v>26</v>
      </c>
      <c r="B7" s="67" t="s">
        <v>35</v>
      </c>
      <c r="C7" s="67" t="s">
        <v>36</v>
      </c>
      <c r="D7" s="67" t="s">
        <v>301</v>
      </c>
      <c r="E7" s="67" t="s">
        <v>302</v>
      </c>
      <c r="F7" s="67" t="s">
        <v>303</v>
      </c>
      <c r="G7" s="67" t="s">
        <v>304</v>
      </c>
      <c r="H7" s="67" t="s">
        <v>313</v>
      </c>
      <c r="I7" s="36"/>
      <c r="J7" s="47"/>
      <c r="K7" s="47"/>
      <c r="L7" s="131" t="s">
        <v>347</v>
      </c>
      <c r="M7" s="135" t="s">
        <v>323</v>
      </c>
      <c r="N7" s="131" t="s">
        <v>263</v>
      </c>
      <c r="P7" s="131" t="s">
        <v>347</v>
      </c>
      <c r="Q7" s="135" t="s">
        <v>323</v>
      </c>
      <c r="R7" s="131" t="s">
        <v>263</v>
      </c>
      <c r="T7" s="177" t="s">
        <v>688</v>
      </c>
    </row>
    <row r="8" spans="1:16384" ht="15" customHeight="1" x14ac:dyDescent="0.3">
      <c r="A8" s="68" t="s">
        <v>37</v>
      </c>
      <c r="B8" s="69">
        <v>8</v>
      </c>
      <c r="C8" s="69">
        <v>15</v>
      </c>
      <c r="D8" s="68"/>
      <c r="E8" s="70"/>
      <c r="F8" s="71"/>
      <c r="G8" s="71"/>
      <c r="H8" s="72"/>
      <c r="I8" s="8"/>
      <c r="L8" s="15" t="s">
        <v>267</v>
      </c>
      <c r="M8" s="15">
        <v>61</v>
      </c>
      <c r="N8" s="15" t="s">
        <v>314</v>
      </c>
      <c r="P8" s="15" t="s">
        <v>267</v>
      </c>
      <c r="Q8" s="15">
        <v>61</v>
      </c>
      <c r="R8" s="15" t="s">
        <v>314</v>
      </c>
    </row>
    <row r="9" spans="1:16384" x14ac:dyDescent="0.3">
      <c r="A9" s="30" t="s">
        <v>38</v>
      </c>
      <c r="B9" s="73">
        <v>6</v>
      </c>
      <c r="C9" s="73">
        <v>12</v>
      </c>
      <c r="D9" s="30"/>
      <c r="E9" s="74"/>
      <c r="F9" s="71"/>
      <c r="G9" s="71"/>
      <c r="H9" s="72"/>
      <c r="L9" s="132" t="s">
        <v>274</v>
      </c>
      <c r="M9" s="133">
        <v>18</v>
      </c>
      <c r="N9" s="15" t="s">
        <v>315</v>
      </c>
      <c r="P9" s="132" t="s">
        <v>274</v>
      </c>
      <c r="Q9" s="133">
        <v>18</v>
      </c>
      <c r="R9" s="15" t="s">
        <v>315</v>
      </c>
    </row>
    <row r="10" spans="1:16384" ht="15.75" customHeight="1" x14ac:dyDescent="0.3">
      <c r="A10" s="68" t="s">
        <v>39</v>
      </c>
      <c r="B10" s="69">
        <v>6</v>
      </c>
      <c r="C10" s="69">
        <v>26</v>
      </c>
      <c r="D10" s="68"/>
      <c r="E10" s="70"/>
      <c r="F10" s="71"/>
      <c r="G10" s="71"/>
      <c r="H10" s="72"/>
      <c r="L10" s="129" t="s">
        <v>267</v>
      </c>
      <c r="M10">
        <v>20</v>
      </c>
      <c r="N10" s="65" t="s">
        <v>314</v>
      </c>
      <c r="P10" s="129" t="s">
        <v>267</v>
      </c>
      <c r="Q10">
        <v>20</v>
      </c>
      <c r="R10" s="65" t="s">
        <v>314</v>
      </c>
    </row>
    <row r="11" spans="1:16384" x14ac:dyDescent="0.3">
      <c r="A11" s="30" t="s">
        <v>40</v>
      </c>
      <c r="B11" s="73">
        <v>2</v>
      </c>
      <c r="C11" s="73">
        <v>9</v>
      </c>
      <c r="D11" s="30"/>
      <c r="E11" s="74"/>
      <c r="F11" s="71"/>
      <c r="G11" s="71"/>
      <c r="H11" s="72"/>
      <c r="L11" s="66" t="s">
        <v>22</v>
      </c>
      <c r="M11" s="5">
        <v>76</v>
      </c>
      <c r="N11" s="65" t="s">
        <v>314</v>
      </c>
      <c r="P11" s="66" t="s">
        <v>22</v>
      </c>
      <c r="Q11" s="5">
        <v>76</v>
      </c>
      <c r="R11" s="65" t="s">
        <v>314</v>
      </c>
    </row>
    <row r="12" spans="1:16384" ht="15" customHeight="1" x14ac:dyDescent="0.3">
      <c r="A12" s="68" t="s">
        <v>41</v>
      </c>
      <c r="B12" s="69">
        <v>11</v>
      </c>
      <c r="C12" s="69">
        <v>13</v>
      </c>
      <c r="D12" s="68"/>
      <c r="E12" s="70"/>
      <c r="F12" s="71"/>
      <c r="G12" s="71"/>
      <c r="H12" s="72"/>
      <c r="L12" s="15" t="s">
        <v>22</v>
      </c>
      <c r="M12" s="134">
        <v>35</v>
      </c>
      <c r="N12" s="15" t="s">
        <v>315</v>
      </c>
      <c r="P12" s="15" t="s">
        <v>22</v>
      </c>
      <c r="Q12" s="134">
        <v>35</v>
      </c>
      <c r="R12" s="15" t="s">
        <v>315</v>
      </c>
    </row>
    <row r="13" spans="1:16384" ht="15" customHeight="1" x14ac:dyDescent="0.3"/>
    <row r="14" spans="1:16384" x14ac:dyDescent="0.3">
      <c r="A14" s="75" t="s">
        <v>6</v>
      </c>
      <c r="B14" s="76">
        <f>SUM(B8:B12)</f>
        <v>33</v>
      </c>
      <c r="C14" s="76"/>
      <c r="D14" s="75"/>
      <c r="E14" s="77"/>
      <c r="F14" s="75"/>
      <c r="G14" s="75"/>
      <c r="H14" s="77"/>
      <c r="J14" s="5" t="s">
        <v>305</v>
      </c>
      <c r="L14" s="177" t="s">
        <v>688</v>
      </c>
    </row>
    <row r="15" spans="1:16384" ht="15" customHeight="1" x14ac:dyDescent="0.3">
      <c r="A15" s="75" t="s">
        <v>42</v>
      </c>
      <c r="B15" s="76">
        <f>AVERAGE(B8:B12)</f>
        <v>6.6</v>
      </c>
      <c r="C15" s="76"/>
      <c r="D15" s="75"/>
      <c r="E15" s="77"/>
      <c r="F15" s="75"/>
      <c r="G15" s="75"/>
      <c r="H15" s="77"/>
      <c r="I15" s="5"/>
    </row>
    <row r="16" spans="1:16384" ht="15" customHeight="1" x14ac:dyDescent="0.3">
      <c r="B16" s="8"/>
      <c r="C16" s="8"/>
    </row>
    <row r="17" spans="1:8" ht="28.8" x14ac:dyDescent="0.3">
      <c r="C17" s="37" t="s">
        <v>306</v>
      </c>
      <c r="D17" s="78">
        <v>20</v>
      </c>
      <c r="F17" t="s">
        <v>307</v>
      </c>
    </row>
    <row r="18" spans="1:8" ht="15" customHeight="1" x14ac:dyDescent="0.3"/>
    <row r="19" spans="1:8" ht="15" customHeight="1" x14ac:dyDescent="0.3"/>
    <row r="20" spans="1:8" ht="15" customHeight="1" x14ac:dyDescent="0.3"/>
    <row r="21" spans="1:8" ht="15" customHeight="1" x14ac:dyDescent="0.3">
      <c r="A21" t="s">
        <v>312</v>
      </c>
      <c r="B21" s="35"/>
      <c r="C21" s="6"/>
      <c r="D21" s="34" t="s">
        <v>278</v>
      </c>
      <c r="E21" s="41" t="s">
        <v>279</v>
      </c>
      <c r="F21" s="7" t="s">
        <v>308</v>
      </c>
    </row>
    <row r="22" spans="1:8" ht="15" customHeight="1" x14ac:dyDescent="0.3">
      <c r="B22" s="10"/>
      <c r="C22" s="6"/>
      <c r="D22" s="6"/>
      <c r="E22" s="6"/>
    </row>
    <row r="23" spans="1:8" ht="29.4" thickBot="1" x14ac:dyDescent="0.35">
      <c r="A23" s="49" t="s">
        <v>0</v>
      </c>
      <c r="B23" s="50" t="s">
        <v>280</v>
      </c>
      <c r="C23" s="50" t="s">
        <v>281</v>
      </c>
      <c r="D23" s="50" t="s">
        <v>282</v>
      </c>
      <c r="E23" s="50" t="s">
        <v>309</v>
      </c>
      <c r="F23" s="50" t="s">
        <v>310</v>
      </c>
      <c r="H23" s="178"/>
    </row>
    <row r="24" spans="1:8" ht="15" customHeight="1" thickTop="1" x14ac:dyDescent="0.3">
      <c r="A24" s="51">
        <v>101</v>
      </c>
      <c r="B24" s="52">
        <v>2300000</v>
      </c>
      <c r="C24" s="52">
        <v>-2000000</v>
      </c>
      <c r="D24" s="52"/>
    </row>
    <row r="25" spans="1:8" ht="15" customHeight="1" x14ac:dyDescent="0.3">
      <c r="A25" s="53">
        <v>102</v>
      </c>
      <c r="B25" s="54">
        <v>5400000</v>
      </c>
      <c r="C25" s="54">
        <v>-5400000</v>
      </c>
      <c r="D25" s="54"/>
    </row>
    <row r="26" spans="1:8" ht="15" customHeight="1" x14ac:dyDescent="0.3">
      <c r="A26" s="55">
        <v>103</v>
      </c>
      <c r="B26" s="56">
        <v>3650000</v>
      </c>
      <c r="C26" s="56">
        <v>-4600000</v>
      </c>
      <c r="D26" s="56"/>
    </row>
    <row r="27" spans="1:8" ht="15" customHeight="1" x14ac:dyDescent="0.3">
      <c r="A27" s="53">
        <v>104</v>
      </c>
      <c r="B27" s="54">
        <v>4000000</v>
      </c>
      <c r="C27" s="54">
        <v>-2500000</v>
      </c>
      <c r="D27" s="54"/>
    </row>
    <row r="28" spans="1:8" ht="15" customHeight="1" x14ac:dyDescent="0.3">
      <c r="A28" s="55">
        <v>105</v>
      </c>
      <c r="B28" s="56">
        <v>6500000</v>
      </c>
      <c r="C28" s="56">
        <v>-7600000</v>
      </c>
      <c r="D28" s="56"/>
    </row>
    <row r="29" spans="1:8" ht="15" customHeight="1" x14ac:dyDescent="0.3"/>
    <row r="30" spans="1:8" ht="15" customHeight="1" x14ac:dyDescent="0.3">
      <c r="A30" s="57" t="s">
        <v>6</v>
      </c>
      <c r="B30" s="58">
        <f>SUM(B24:B28)</f>
        <v>21850000</v>
      </c>
      <c r="C30" s="58"/>
      <c r="D30" s="58"/>
      <c r="E30" s="59"/>
      <c r="F30" s="59"/>
    </row>
    <row r="31" spans="1:8" ht="15" customHeight="1" x14ac:dyDescent="0.3">
      <c r="A31" s="57" t="s">
        <v>42</v>
      </c>
      <c r="B31" s="60">
        <f>AVERAGE(B24:B28)</f>
        <v>4370000</v>
      </c>
      <c r="C31" s="60"/>
      <c r="D31" s="60"/>
      <c r="E31" s="60"/>
      <c r="F31" s="60"/>
    </row>
    <row r="32" spans="1:8" ht="15" customHeight="1" x14ac:dyDescent="0.3">
      <c r="D32" s="6"/>
    </row>
    <row r="33" spans="1:11" ht="28.8" x14ac:dyDescent="0.3">
      <c r="C33" s="37" t="s">
        <v>283</v>
      </c>
      <c r="D33" s="61">
        <v>4000</v>
      </c>
    </row>
    <row r="34" spans="1:11" ht="15" customHeight="1" x14ac:dyDescent="0.3"/>
    <row r="35" spans="1:11" x14ac:dyDescent="0.3">
      <c r="B35" t="s">
        <v>595</v>
      </c>
      <c r="D35" s="142" t="s">
        <v>596</v>
      </c>
      <c r="E35" s="142" t="s">
        <v>597</v>
      </c>
      <c r="F35" s="142" t="s">
        <v>598</v>
      </c>
      <c r="G35" s="142"/>
      <c r="H35" s="143"/>
      <c r="I35" s="143"/>
      <c r="J35" s="143"/>
    </row>
    <row r="36" spans="1:11" x14ac:dyDescent="0.3">
      <c r="B36" s="5"/>
      <c r="D36" s="5"/>
      <c r="E36" s="11" t="s">
        <v>599</v>
      </c>
      <c r="F36" s="144">
        <v>1.1000000000000001</v>
      </c>
      <c r="G36" s="144">
        <v>1.2</v>
      </c>
      <c r="H36" s="144">
        <v>1.3</v>
      </c>
    </row>
    <row r="38" spans="1:11" ht="15" thickBot="1" x14ac:dyDescent="0.35">
      <c r="A38" s="6"/>
      <c r="B38" s="145" t="s">
        <v>600</v>
      </c>
      <c r="C38" s="50" t="s">
        <v>13</v>
      </c>
      <c r="D38" s="50" t="s">
        <v>284</v>
      </c>
      <c r="E38" s="50" t="s">
        <v>601</v>
      </c>
      <c r="F38" s="50" t="s">
        <v>602</v>
      </c>
      <c r="G38" s="50" t="s">
        <v>603</v>
      </c>
      <c r="H38" s="50" t="s">
        <v>604</v>
      </c>
      <c r="I38" s="6"/>
      <c r="J38" s="6"/>
      <c r="K38" s="6"/>
    </row>
    <row r="39" spans="1:11" ht="15.6" thickTop="1" thickBot="1" x14ac:dyDescent="0.35">
      <c r="B39" s="146">
        <v>76</v>
      </c>
      <c r="C39" s="147">
        <v>20000</v>
      </c>
      <c r="D39" s="147"/>
      <c r="E39" s="148"/>
      <c r="F39" s="147"/>
      <c r="G39" s="147"/>
      <c r="H39" s="147"/>
    </row>
    <row r="40" spans="1:11" ht="15.6" thickTop="1" thickBot="1" x14ac:dyDescent="0.35">
      <c r="B40" s="149">
        <v>65</v>
      </c>
      <c r="C40" s="150">
        <v>30000</v>
      </c>
      <c r="D40" s="150"/>
      <c r="E40" s="148"/>
      <c r="F40" s="150"/>
      <c r="G40" s="150"/>
      <c r="H40" s="150"/>
    </row>
    <row r="41" spans="1:11" ht="15.6" thickTop="1" thickBot="1" x14ac:dyDescent="0.35">
      <c r="B41" s="149">
        <v>24</v>
      </c>
      <c r="C41" s="150">
        <v>80000</v>
      </c>
      <c r="D41" s="150"/>
      <c r="E41" s="148"/>
      <c r="F41" s="150"/>
      <c r="G41" s="150"/>
      <c r="H41" s="150"/>
    </row>
    <row r="42" spans="1:11" ht="15" thickTop="1" x14ac:dyDescent="0.3">
      <c r="B42" s="149">
        <v>86</v>
      </c>
      <c r="C42" s="150">
        <v>10000</v>
      </c>
      <c r="D42" s="150"/>
      <c r="E42" s="148"/>
      <c r="F42" s="150"/>
      <c r="G42" s="150"/>
      <c r="H42" s="150"/>
    </row>
    <row r="43" spans="1:11" ht="15" thickBot="1" x14ac:dyDescent="0.35">
      <c r="A43" s="5" t="s">
        <v>6</v>
      </c>
      <c r="B43" s="12">
        <f t="shared" ref="B43:H43" si="0">SUM(B39:B42)</f>
        <v>251</v>
      </c>
      <c r="C43" s="12">
        <f t="shared" si="0"/>
        <v>140000</v>
      </c>
      <c r="D43" s="12">
        <f t="shared" si="0"/>
        <v>0</v>
      </c>
      <c r="E43" s="151">
        <f t="shared" si="0"/>
        <v>0</v>
      </c>
      <c r="F43" s="12">
        <f t="shared" si="0"/>
        <v>0</v>
      </c>
      <c r="G43" s="12">
        <f t="shared" si="0"/>
        <v>0</v>
      </c>
      <c r="H43" s="12">
        <f t="shared" si="0"/>
        <v>0</v>
      </c>
    </row>
    <row r="44" spans="1:11" ht="14.4" customHeight="1" thickTop="1" x14ac:dyDescent="0.3"/>
  </sheetData>
  <conditionalFormatting sqref="A1">
    <cfRule type="containsText" dxfId="28" priority="3" operator="containsText" text="redo">
      <formula>NOT(ISERROR(SEARCH("redo",A1)))</formula>
    </cfRule>
  </conditionalFormatting>
  <conditionalFormatting sqref="D8:D12">
    <cfRule type="iconSet" priority="2">
      <iconSet iconSet="3Arrows">
        <cfvo type="percent" val="0"/>
        <cfvo type="percent" val="33"/>
        <cfvo type="percent" val="67"/>
      </iconSet>
    </cfRule>
  </conditionalFormatting>
  <hyperlinks>
    <hyperlink ref="D2" location="Contents!A1" display="Click to go back to contents page" xr:uid="{00000000-0004-0000-0300-000001000000}"/>
    <hyperlink ref="D1" location="Introduction!A1" display="Click here to go to introduction" xr:uid="{33602636-B0F9-4991-864D-2664E0DDA3FD}"/>
  </hyperlinks>
  <pageMargins left="0.70866141732283472" right="0.70866141732283472" top="0.74803149606299213" bottom="0.74803149606299213" header="0.31496062992125984" footer="0.31496062992125984"/>
  <pageSetup scale="62"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9507A-113D-4860-84F4-90B8A62623CC}">
  <sheetPr codeName="Sheet13">
    <pageSetUpPr fitToPage="1"/>
  </sheetPr>
  <dimension ref="A1:O66"/>
  <sheetViews>
    <sheetView zoomScaleNormal="100" workbookViewId="0">
      <selection activeCell="M10" sqref="M10"/>
    </sheetView>
  </sheetViews>
  <sheetFormatPr defaultRowHeight="15" customHeight="1" x14ac:dyDescent="0.3"/>
  <cols>
    <col min="1" max="1" width="4.109375" customWidth="1"/>
    <col min="2" max="2" width="13.6640625" bestFit="1" customWidth="1"/>
    <col min="3" max="4" width="11.44140625" customWidth="1"/>
    <col min="5" max="5" width="10.6640625" customWidth="1"/>
    <col min="6" max="6" width="14.109375" customWidth="1"/>
    <col min="7" max="7" width="16.33203125" customWidth="1"/>
    <col min="8" max="8" width="15.44140625" customWidth="1"/>
    <col min="9" max="10" width="12.88671875" customWidth="1"/>
    <col min="11" max="11" width="3.109375" customWidth="1"/>
    <col min="12" max="12" width="5.44140625" bestFit="1" customWidth="1"/>
    <col min="13" max="13" width="9.33203125" bestFit="1" customWidth="1"/>
    <col min="14" max="14" width="2.88671875" customWidth="1"/>
    <col min="15" max="15" width="53.109375" customWidth="1"/>
    <col min="16" max="22" width="8.88671875" customWidth="1"/>
    <col min="24" max="27" width="8.88671875" customWidth="1"/>
  </cols>
  <sheetData>
    <row r="1" spans="1:15" ht="14.4" x14ac:dyDescent="0.3">
      <c r="A1" s="27" t="s">
        <v>24</v>
      </c>
      <c r="D1" s="14" t="s">
        <v>15</v>
      </c>
    </row>
    <row r="2" spans="1:15" ht="14.4" x14ac:dyDescent="0.3">
      <c r="A2" s="9" t="s">
        <v>576</v>
      </c>
    </row>
    <row r="3" spans="1:15" ht="15" customHeight="1" x14ac:dyDescent="0.3">
      <c r="N3" s="5" t="s">
        <v>14</v>
      </c>
    </row>
    <row r="4" spans="1:15" ht="15" customHeight="1" x14ac:dyDescent="0.3">
      <c r="A4" s="130" t="s">
        <v>0</v>
      </c>
      <c r="B4" s="130" t="s">
        <v>567</v>
      </c>
      <c r="C4" s="130" t="s">
        <v>566</v>
      </c>
      <c r="D4" s="130" t="s">
        <v>565</v>
      </c>
      <c r="E4" t="s">
        <v>564</v>
      </c>
      <c r="F4" s="130" t="s">
        <v>563</v>
      </c>
      <c r="G4" s="130" t="s">
        <v>562</v>
      </c>
      <c r="H4" s="130" t="s">
        <v>561</v>
      </c>
      <c r="N4" s="24">
        <v>1</v>
      </c>
      <c r="O4" s="24" t="s">
        <v>723</v>
      </c>
    </row>
    <row r="5" spans="1:15" ht="15" customHeight="1" x14ac:dyDescent="0.3">
      <c r="A5">
        <v>1</v>
      </c>
      <c r="B5" t="s">
        <v>546</v>
      </c>
      <c r="C5" t="s">
        <v>549</v>
      </c>
      <c r="D5" s="15">
        <v>16</v>
      </c>
      <c r="E5" s="15">
        <v>6</v>
      </c>
      <c r="F5" s="15">
        <f t="shared" ref="F5:F25" si="0">SUM(D5:E5)</f>
        <v>22</v>
      </c>
      <c r="G5" s="125">
        <v>5</v>
      </c>
      <c r="H5" s="15">
        <v>0</v>
      </c>
      <c r="N5" s="24">
        <v>2</v>
      </c>
      <c r="O5" s="24" t="s">
        <v>25</v>
      </c>
    </row>
    <row r="6" spans="1:15" ht="15" customHeight="1" thickBot="1" x14ac:dyDescent="0.35">
      <c r="A6">
        <v>2</v>
      </c>
      <c r="B6" t="s">
        <v>554</v>
      </c>
      <c r="C6" t="s">
        <v>549</v>
      </c>
      <c r="D6" s="15">
        <v>13</v>
      </c>
      <c r="E6" s="15">
        <v>7</v>
      </c>
      <c r="F6" s="15">
        <f t="shared" si="0"/>
        <v>20</v>
      </c>
      <c r="G6" s="125">
        <v>19</v>
      </c>
      <c r="H6" s="15">
        <v>8</v>
      </c>
      <c r="N6" s="24">
        <v>3</v>
      </c>
      <c r="O6" s="24" t="s">
        <v>560</v>
      </c>
    </row>
    <row r="7" spans="1:15" ht="15" customHeight="1" thickBot="1" x14ac:dyDescent="0.35">
      <c r="A7" s="129">
        <v>3</v>
      </c>
      <c r="B7" s="128" t="s">
        <v>547</v>
      </c>
      <c r="C7" s="127" t="s">
        <v>324</v>
      </c>
      <c r="D7" s="65">
        <v>7</v>
      </c>
      <c r="E7" s="15">
        <v>13</v>
      </c>
      <c r="F7" s="15">
        <f t="shared" si="0"/>
        <v>20</v>
      </c>
      <c r="G7" s="125">
        <v>11</v>
      </c>
      <c r="H7" s="15">
        <v>4</v>
      </c>
      <c r="N7" s="24">
        <v>4</v>
      </c>
      <c r="O7" s="24" t="s">
        <v>559</v>
      </c>
    </row>
    <row r="8" spans="1:15" ht="15" customHeight="1" x14ac:dyDescent="0.3">
      <c r="A8" s="15">
        <v>4</v>
      </c>
      <c r="B8" s="184" t="s">
        <v>551</v>
      </c>
      <c r="C8" t="s">
        <v>322</v>
      </c>
      <c r="D8" s="15">
        <v>2</v>
      </c>
      <c r="E8" s="15">
        <v>17</v>
      </c>
      <c r="F8" s="15">
        <f t="shared" si="0"/>
        <v>19</v>
      </c>
      <c r="G8" s="125">
        <v>3</v>
      </c>
      <c r="H8" s="15">
        <v>4</v>
      </c>
      <c r="N8" s="24">
        <v>5</v>
      </c>
      <c r="O8" s="24" t="s">
        <v>534</v>
      </c>
    </row>
    <row r="9" spans="1:15" ht="15" customHeight="1" x14ac:dyDescent="0.3">
      <c r="A9" s="15">
        <v>5</v>
      </c>
      <c r="B9" t="s">
        <v>556</v>
      </c>
      <c r="C9" s="187" t="s">
        <v>322</v>
      </c>
      <c r="D9" s="15">
        <v>13</v>
      </c>
      <c r="E9" s="15">
        <v>6</v>
      </c>
      <c r="F9" s="15">
        <f t="shared" si="0"/>
        <v>19</v>
      </c>
      <c r="G9" s="63">
        <v>19</v>
      </c>
      <c r="H9" s="15">
        <v>4</v>
      </c>
      <c r="N9" s="24">
        <v>6</v>
      </c>
      <c r="O9" s="24" t="s">
        <v>558</v>
      </c>
    </row>
    <row r="10" spans="1:15" ht="15" customHeight="1" x14ac:dyDescent="0.3">
      <c r="A10" s="15">
        <v>6</v>
      </c>
      <c r="B10" s="15" t="s">
        <v>546</v>
      </c>
      <c r="C10" s="15" t="s">
        <v>324</v>
      </c>
      <c r="D10">
        <v>8</v>
      </c>
      <c r="E10">
        <v>17</v>
      </c>
      <c r="F10" s="15">
        <f t="shared" si="0"/>
        <v>25</v>
      </c>
      <c r="G10" s="63">
        <v>16</v>
      </c>
      <c r="H10" s="15">
        <v>6</v>
      </c>
      <c r="N10" s="24">
        <v>7</v>
      </c>
      <c r="O10" s="24" t="s">
        <v>687</v>
      </c>
    </row>
    <row r="11" spans="1:15" ht="15" customHeight="1" x14ac:dyDescent="0.3">
      <c r="A11" s="15">
        <v>7</v>
      </c>
      <c r="B11" s="15" t="s">
        <v>556</v>
      </c>
      <c r="C11" s="15" t="s">
        <v>322</v>
      </c>
      <c r="D11">
        <v>18</v>
      </c>
      <c r="E11">
        <v>6</v>
      </c>
      <c r="F11" s="15">
        <f t="shared" si="0"/>
        <v>24</v>
      </c>
      <c r="G11" s="63">
        <v>15</v>
      </c>
      <c r="H11" s="15">
        <v>17</v>
      </c>
      <c r="N11" s="24">
        <v>8</v>
      </c>
      <c r="O11" s="24" t="s">
        <v>557</v>
      </c>
    </row>
    <row r="12" spans="1:15" ht="15" customHeight="1" x14ac:dyDescent="0.3">
      <c r="A12" s="15">
        <v>8</v>
      </c>
      <c r="B12" s="15" t="s">
        <v>555</v>
      </c>
      <c r="C12" s="189" t="s">
        <v>322</v>
      </c>
      <c r="D12" s="15">
        <v>14</v>
      </c>
      <c r="E12" s="15">
        <v>15</v>
      </c>
      <c r="F12" s="15">
        <f t="shared" si="0"/>
        <v>29</v>
      </c>
      <c r="G12" s="63">
        <v>30</v>
      </c>
      <c r="H12" s="15">
        <v>24</v>
      </c>
      <c r="N12" s="24">
        <v>9</v>
      </c>
      <c r="O12" s="24" t="s">
        <v>531</v>
      </c>
    </row>
    <row r="13" spans="1:15" ht="15" customHeight="1" x14ac:dyDescent="0.3">
      <c r="A13" s="15">
        <v>9</v>
      </c>
      <c r="B13" s="188" t="s">
        <v>548</v>
      </c>
      <c r="C13" s="15" t="s">
        <v>322</v>
      </c>
      <c r="D13" s="15">
        <v>14</v>
      </c>
      <c r="E13" s="15">
        <v>10</v>
      </c>
      <c r="F13" s="15">
        <f t="shared" si="0"/>
        <v>24</v>
      </c>
      <c r="G13" s="63">
        <v>15</v>
      </c>
      <c r="H13" s="15">
        <v>22</v>
      </c>
      <c r="M13" s="126"/>
      <c r="N13" s="24">
        <v>10</v>
      </c>
      <c r="O13" s="24" t="s">
        <v>656</v>
      </c>
    </row>
    <row r="14" spans="1:15" ht="15" customHeight="1" x14ac:dyDescent="0.3">
      <c r="A14" s="15">
        <v>10</v>
      </c>
      <c r="B14" s="15" t="s">
        <v>550</v>
      </c>
      <c r="C14" s="15" t="s">
        <v>324</v>
      </c>
      <c r="D14" s="15">
        <v>15</v>
      </c>
      <c r="E14" s="131">
        <v>26</v>
      </c>
      <c r="F14" s="15">
        <f t="shared" si="0"/>
        <v>41</v>
      </c>
      <c r="G14" s="63">
        <v>14</v>
      </c>
      <c r="H14" s="15">
        <v>28</v>
      </c>
      <c r="N14" s="24">
        <v>11</v>
      </c>
      <c r="O14" s="24" t="s">
        <v>583</v>
      </c>
    </row>
    <row r="15" spans="1:15" ht="15" customHeight="1" x14ac:dyDescent="0.3">
      <c r="A15" s="15">
        <v>11</v>
      </c>
      <c r="B15" s="15" t="s">
        <v>552</v>
      </c>
      <c r="C15" s="15" t="s">
        <v>324</v>
      </c>
      <c r="D15" s="15">
        <v>21</v>
      </c>
      <c r="E15" s="15">
        <v>9</v>
      </c>
      <c r="F15">
        <f t="shared" si="0"/>
        <v>30</v>
      </c>
      <c r="G15" s="8">
        <v>4</v>
      </c>
      <c r="H15">
        <v>12</v>
      </c>
      <c r="N15" s="24">
        <v>12</v>
      </c>
      <c r="O15" s="24" t="s">
        <v>553</v>
      </c>
    </row>
    <row r="16" spans="1:15" ht="15" customHeight="1" x14ac:dyDescent="0.3">
      <c r="A16" s="15">
        <v>12</v>
      </c>
      <c r="B16" s="15" t="s">
        <v>550</v>
      </c>
      <c r="C16" s="189" t="s">
        <v>549</v>
      </c>
      <c r="D16" s="15">
        <v>16</v>
      </c>
      <c r="E16" s="131">
        <v>29</v>
      </c>
      <c r="F16">
        <f t="shared" si="0"/>
        <v>45</v>
      </c>
      <c r="G16" s="8">
        <v>29</v>
      </c>
      <c r="H16">
        <v>5</v>
      </c>
    </row>
    <row r="17" spans="1:15" ht="15" customHeight="1" x14ac:dyDescent="0.3">
      <c r="A17" s="15">
        <v>13</v>
      </c>
      <c r="B17" s="15" t="s">
        <v>555</v>
      </c>
      <c r="C17" s="15" t="s">
        <v>322</v>
      </c>
      <c r="D17" s="15">
        <v>19</v>
      </c>
      <c r="E17" s="131">
        <v>21</v>
      </c>
      <c r="F17">
        <f t="shared" si="0"/>
        <v>40</v>
      </c>
      <c r="G17" s="8">
        <v>15</v>
      </c>
      <c r="H17">
        <v>19</v>
      </c>
    </row>
    <row r="18" spans="1:15" ht="15" customHeight="1" x14ac:dyDescent="0.3">
      <c r="A18" s="15">
        <v>14</v>
      </c>
      <c r="B18" s="15" t="s">
        <v>554</v>
      </c>
      <c r="C18" s="15" t="s">
        <v>322</v>
      </c>
      <c r="D18" s="15">
        <v>12</v>
      </c>
      <c r="E18" s="131">
        <v>21</v>
      </c>
      <c r="F18">
        <f t="shared" si="0"/>
        <v>33</v>
      </c>
      <c r="G18" s="8">
        <v>4</v>
      </c>
      <c r="H18">
        <v>19</v>
      </c>
    </row>
    <row r="19" spans="1:15" ht="15" customHeight="1" x14ac:dyDescent="0.3">
      <c r="A19" s="15">
        <v>15</v>
      </c>
      <c r="B19" s="15" t="s">
        <v>552</v>
      </c>
      <c r="C19" s="189" t="s">
        <v>549</v>
      </c>
      <c r="D19" s="15">
        <v>27</v>
      </c>
      <c r="E19" s="15">
        <v>15</v>
      </c>
      <c r="F19" s="15">
        <f t="shared" si="0"/>
        <v>42</v>
      </c>
      <c r="G19" s="63">
        <v>13</v>
      </c>
      <c r="H19" s="15">
        <v>20</v>
      </c>
    </row>
    <row r="20" spans="1:15" ht="15" customHeight="1" x14ac:dyDescent="0.3">
      <c r="A20" s="15">
        <v>16</v>
      </c>
      <c r="B20" s="15" t="s">
        <v>552</v>
      </c>
      <c r="C20" s="15" t="s">
        <v>324</v>
      </c>
      <c r="D20" s="15">
        <v>13</v>
      </c>
      <c r="E20" s="15">
        <v>4</v>
      </c>
      <c r="F20" s="15">
        <f t="shared" si="0"/>
        <v>17</v>
      </c>
      <c r="G20" s="125">
        <v>6</v>
      </c>
      <c r="H20" s="15">
        <v>30</v>
      </c>
    </row>
    <row r="21" spans="1:15" ht="15" customHeight="1" x14ac:dyDescent="0.3">
      <c r="A21" s="15">
        <v>17</v>
      </c>
      <c r="B21" s="184" t="s">
        <v>551</v>
      </c>
      <c r="C21" s="189" t="s">
        <v>322</v>
      </c>
      <c r="D21" s="15">
        <v>18</v>
      </c>
      <c r="E21" s="15">
        <v>11</v>
      </c>
      <c r="F21">
        <f t="shared" si="0"/>
        <v>29</v>
      </c>
      <c r="G21" s="125">
        <v>27</v>
      </c>
      <c r="H21" s="15">
        <v>16</v>
      </c>
    </row>
    <row r="22" spans="1:15" ht="15" customHeight="1" x14ac:dyDescent="0.3">
      <c r="A22" s="15">
        <v>18</v>
      </c>
      <c r="B22" s="15" t="s">
        <v>550</v>
      </c>
      <c r="C22" s="15" t="s">
        <v>549</v>
      </c>
      <c r="D22" s="15">
        <v>19</v>
      </c>
      <c r="E22" s="131">
        <v>28</v>
      </c>
      <c r="F22">
        <f t="shared" si="0"/>
        <v>47</v>
      </c>
      <c r="G22" s="125">
        <v>5</v>
      </c>
      <c r="H22" s="15">
        <v>21</v>
      </c>
    </row>
    <row r="23" spans="1:15" ht="15" customHeight="1" x14ac:dyDescent="0.3">
      <c r="A23" s="15">
        <v>19</v>
      </c>
      <c r="B23" s="188" t="s">
        <v>548</v>
      </c>
      <c r="C23" s="189" t="s">
        <v>324</v>
      </c>
      <c r="D23" s="15">
        <v>7</v>
      </c>
      <c r="E23" s="15">
        <v>11</v>
      </c>
      <c r="F23" s="15">
        <f t="shared" si="0"/>
        <v>18</v>
      </c>
      <c r="G23" s="125">
        <v>22</v>
      </c>
      <c r="H23" s="15">
        <v>33</v>
      </c>
    </row>
    <row r="24" spans="1:15" ht="15" customHeight="1" x14ac:dyDescent="0.3">
      <c r="A24" s="15">
        <v>20</v>
      </c>
      <c r="B24" s="15" t="s">
        <v>547</v>
      </c>
      <c r="C24" s="15" t="s">
        <v>322</v>
      </c>
      <c r="D24" s="15">
        <v>8</v>
      </c>
      <c r="E24" s="131">
        <v>24</v>
      </c>
      <c r="F24" s="15">
        <f t="shared" si="0"/>
        <v>32</v>
      </c>
      <c r="G24" s="125">
        <v>33</v>
      </c>
      <c r="H24" s="15">
        <v>21</v>
      </c>
    </row>
    <row r="25" spans="1:15" ht="15" customHeight="1" x14ac:dyDescent="0.3">
      <c r="A25" s="15">
        <v>21</v>
      </c>
      <c r="B25" s="15" t="s">
        <v>546</v>
      </c>
      <c r="C25" s="15" t="s">
        <v>322</v>
      </c>
      <c r="D25" s="15">
        <v>3</v>
      </c>
      <c r="E25" s="131">
        <v>30</v>
      </c>
      <c r="F25" s="15">
        <f t="shared" si="0"/>
        <v>33</v>
      </c>
      <c r="G25" s="125">
        <v>25</v>
      </c>
      <c r="H25" s="15">
        <v>20</v>
      </c>
    </row>
    <row r="26" spans="1:15" ht="15" customHeight="1" x14ac:dyDescent="0.3">
      <c r="G26" s="23"/>
    </row>
    <row r="27" spans="1:15" ht="15" customHeight="1" x14ac:dyDescent="0.3">
      <c r="G27" s="23"/>
    </row>
    <row r="29" spans="1:15" ht="14.4" x14ac:dyDescent="0.3">
      <c r="A29" s="6"/>
      <c r="B29" s="5"/>
      <c r="D29" s="29" t="s">
        <v>585</v>
      </c>
      <c r="E29" s="124">
        <v>35</v>
      </c>
    </row>
    <row r="31" spans="1:15" ht="15" customHeight="1" x14ac:dyDescent="0.3">
      <c r="A31" t="s">
        <v>271</v>
      </c>
      <c r="B31" t="s">
        <v>271</v>
      </c>
      <c r="C31" t="s">
        <v>271</v>
      </c>
      <c r="D31" t="s">
        <v>271</v>
      </c>
      <c r="E31" t="s">
        <v>271</v>
      </c>
      <c r="F31" t="s">
        <v>30</v>
      </c>
      <c r="G31" t="s">
        <v>30</v>
      </c>
      <c r="H31" t="s">
        <v>30</v>
      </c>
      <c r="I31" t="s">
        <v>30</v>
      </c>
    </row>
    <row r="32" spans="1:15" ht="15" customHeight="1" x14ac:dyDescent="0.3">
      <c r="A32" s="5" t="s">
        <v>657</v>
      </c>
      <c r="B32" s="6"/>
      <c r="C32" s="6"/>
      <c r="D32" s="6"/>
      <c r="E32" s="123" t="s">
        <v>30</v>
      </c>
      <c r="F32" s="122" t="s">
        <v>545</v>
      </c>
      <c r="G32" s="122" t="s">
        <v>586</v>
      </c>
      <c r="H32" s="122" t="s">
        <v>544</v>
      </c>
      <c r="I32" s="122" t="s">
        <v>543</v>
      </c>
      <c r="J32" s="122"/>
      <c r="K32" s="6"/>
      <c r="L32" s="6"/>
      <c r="M32" s="6"/>
      <c r="N32" s="6"/>
      <c r="O32" s="6"/>
    </row>
    <row r="33" spans="1:15" ht="15" customHeight="1" x14ac:dyDescent="0.3">
      <c r="N33" s="5" t="s">
        <v>542</v>
      </c>
    </row>
    <row r="34" spans="1:15" ht="15" customHeight="1" x14ac:dyDescent="0.3">
      <c r="A34" s="121" t="s">
        <v>0</v>
      </c>
      <c r="B34" s="121" t="s">
        <v>541</v>
      </c>
      <c r="C34" s="121" t="s">
        <v>286</v>
      </c>
      <c r="D34" s="120" t="s">
        <v>540</v>
      </c>
      <c r="E34" s="119" t="s">
        <v>285</v>
      </c>
      <c r="F34" s="118" t="s">
        <v>539</v>
      </c>
      <c r="G34" s="119" t="s">
        <v>538</v>
      </c>
      <c r="H34" s="118" t="s">
        <v>537</v>
      </c>
      <c r="N34" s="24">
        <v>1</v>
      </c>
      <c r="O34" s="24" t="s">
        <v>536</v>
      </c>
    </row>
    <row r="35" spans="1:15" ht="15" customHeight="1" x14ac:dyDescent="0.3">
      <c r="A35">
        <v>1</v>
      </c>
      <c r="B35" t="s">
        <v>526</v>
      </c>
      <c r="C35">
        <v>8</v>
      </c>
      <c r="D35">
        <v>7</v>
      </c>
      <c r="E35">
        <v>8</v>
      </c>
      <c r="N35" s="24">
        <v>2</v>
      </c>
      <c r="O35" s="24" t="s">
        <v>25</v>
      </c>
    </row>
    <row r="36" spans="1:15" ht="15" customHeight="1" x14ac:dyDescent="0.3">
      <c r="A36">
        <v>2</v>
      </c>
      <c r="B36" t="s">
        <v>525</v>
      </c>
      <c r="C36">
        <v>1</v>
      </c>
      <c r="D36">
        <v>1</v>
      </c>
      <c r="E36">
        <v>6</v>
      </c>
      <c r="N36" s="24">
        <v>3</v>
      </c>
      <c r="O36" s="24" t="s">
        <v>535</v>
      </c>
    </row>
    <row r="37" spans="1:15" ht="15" customHeight="1" x14ac:dyDescent="0.3">
      <c r="A37">
        <v>3</v>
      </c>
      <c r="B37" t="s">
        <v>525</v>
      </c>
      <c r="C37">
        <v>1</v>
      </c>
      <c r="D37">
        <v>7</v>
      </c>
      <c r="E37">
        <v>8</v>
      </c>
      <c r="N37" s="24">
        <v>4</v>
      </c>
      <c r="O37" s="24" t="s">
        <v>534</v>
      </c>
    </row>
    <row r="38" spans="1:15" ht="15" customHeight="1" x14ac:dyDescent="0.3">
      <c r="A38">
        <v>4</v>
      </c>
      <c r="B38" s="15" t="s">
        <v>527</v>
      </c>
      <c r="C38" s="15">
        <v>1</v>
      </c>
      <c r="D38" s="15">
        <v>6</v>
      </c>
      <c r="E38">
        <v>5</v>
      </c>
      <c r="N38" s="24">
        <v>5</v>
      </c>
      <c r="O38" s="24" t="s">
        <v>533</v>
      </c>
    </row>
    <row r="39" spans="1:15" ht="15" customHeight="1" x14ac:dyDescent="0.3">
      <c r="A39">
        <v>5</v>
      </c>
      <c r="B39" s="15" t="s">
        <v>529</v>
      </c>
      <c r="C39" s="117">
        <v>4</v>
      </c>
      <c r="D39" s="15">
        <v>6</v>
      </c>
      <c r="E39">
        <v>8</v>
      </c>
      <c r="N39" s="24">
        <v>6</v>
      </c>
      <c r="O39" s="24" t="s">
        <v>532</v>
      </c>
    </row>
    <row r="40" spans="1:15" ht="15" customHeight="1" x14ac:dyDescent="0.3">
      <c r="A40">
        <v>6</v>
      </c>
      <c r="B40" s="15" t="s">
        <v>526</v>
      </c>
      <c r="C40" s="15">
        <v>5</v>
      </c>
      <c r="D40" s="15">
        <v>4</v>
      </c>
      <c r="E40">
        <v>3</v>
      </c>
      <c r="N40" s="24">
        <v>7</v>
      </c>
      <c r="O40" s="24" t="s">
        <v>531</v>
      </c>
    </row>
    <row r="41" spans="1:15" ht="15" customHeight="1" x14ac:dyDescent="0.3">
      <c r="A41">
        <v>7</v>
      </c>
      <c r="B41" s="15" t="s">
        <v>526</v>
      </c>
      <c r="C41" s="15">
        <v>4</v>
      </c>
      <c r="D41" s="116">
        <v>4</v>
      </c>
      <c r="E41">
        <v>6</v>
      </c>
      <c r="N41" s="24">
        <v>8</v>
      </c>
      <c r="O41" s="24" t="s">
        <v>530</v>
      </c>
    </row>
    <row r="42" spans="1:15" ht="15" customHeight="1" x14ac:dyDescent="0.3">
      <c r="A42">
        <v>8</v>
      </c>
      <c r="B42" t="s">
        <v>529</v>
      </c>
      <c r="C42">
        <v>6</v>
      </c>
      <c r="D42">
        <v>1</v>
      </c>
      <c r="E42">
        <v>5</v>
      </c>
      <c r="M42" s="126"/>
      <c r="N42" s="24">
        <v>9</v>
      </c>
      <c r="O42" s="24" t="s">
        <v>584</v>
      </c>
    </row>
    <row r="43" spans="1:15" ht="15" customHeight="1" x14ac:dyDescent="0.3">
      <c r="A43">
        <v>9</v>
      </c>
      <c r="B43" t="s">
        <v>525</v>
      </c>
      <c r="C43">
        <v>1</v>
      </c>
      <c r="D43">
        <v>4</v>
      </c>
      <c r="E43">
        <v>7</v>
      </c>
      <c r="N43" s="24">
        <v>10</v>
      </c>
      <c r="O43" s="24" t="s">
        <v>528</v>
      </c>
    </row>
    <row r="44" spans="1:15" ht="15" customHeight="1" x14ac:dyDescent="0.3">
      <c r="A44">
        <v>10</v>
      </c>
      <c r="B44" s="115" t="s">
        <v>526</v>
      </c>
      <c r="C44">
        <v>4</v>
      </c>
      <c r="D44">
        <v>3</v>
      </c>
      <c r="E44" s="113">
        <v>7</v>
      </c>
    </row>
    <row r="45" spans="1:15" ht="15" customHeight="1" x14ac:dyDescent="0.3">
      <c r="A45">
        <v>11</v>
      </c>
      <c r="B45" t="s">
        <v>525</v>
      </c>
      <c r="C45">
        <v>5</v>
      </c>
      <c r="D45">
        <v>5</v>
      </c>
      <c r="E45" s="113">
        <v>7</v>
      </c>
    </row>
    <row r="46" spans="1:15" ht="15" customHeight="1" x14ac:dyDescent="0.3">
      <c r="A46">
        <v>12</v>
      </c>
      <c r="B46" t="s">
        <v>527</v>
      </c>
      <c r="C46">
        <v>4</v>
      </c>
      <c r="D46">
        <v>1</v>
      </c>
      <c r="E46" s="113">
        <v>8</v>
      </c>
    </row>
    <row r="47" spans="1:15" ht="15" customHeight="1" x14ac:dyDescent="0.3">
      <c r="A47">
        <v>13</v>
      </c>
      <c r="B47" t="s">
        <v>372</v>
      </c>
      <c r="C47">
        <v>3</v>
      </c>
      <c r="D47">
        <v>3</v>
      </c>
      <c r="E47" s="113">
        <v>4</v>
      </c>
    </row>
    <row r="48" spans="1:15" ht="15" customHeight="1" x14ac:dyDescent="0.3">
      <c r="A48">
        <v>14</v>
      </c>
      <c r="B48" s="11" t="s">
        <v>526</v>
      </c>
      <c r="C48">
        <v>2</v>
      </c>
      <c r="D48" s="114">
        <v>5</v>
      </c>
      <c r="E48" s="113">
        <v>5</v>
      </c>
    </row>
    <row r="49" spans="1:10" ht="15" customHeight="1" x14ac:dyDescent="0.3">
      <c r="A49">
        <v>15</v>
      </c>
      <c r="B49" t="s">
        <v>526</v>
      </c>
      <c r="C49">
        <v>3</v>
      </c>
      <c r="D49">
        <v>3</v>
      </c>
      <c r="E49" s="113">
        <v>4</v>
      </c>
    </row>
    <row r="50" spans="1:10" ht="15" customHeight="1" x14ac:dyDescent="0.3">
      <c r="A50">
        <v>16</v>
      </c>
      <c r="B50" t="s">
        <v>525</v>
      </c>
      <c r="C50">
        <v>2</v>
      </c>
      <c r="D50">
        <v>1</v>
      </c>
      <c r="E50">
        <v>3</v>
      </c>
    </row>
    <row r="51" spans="1:10" ht="15" customHeight="1" x14ac:dyDescent="0.3">
      <c r="A51" s="64">
        <v>17</v>
      </c>
      <c r="B51" s="64" t="s">
        <v>372</v>
      </c>
      <c r="C51">
        <v>4</v>
      </c>
      <c r="D51" s="64">
        <v>5</v>
      </c>
      <c r="E51" s="64">
        <v>6</v>
      </c>
    </row>
    <row r="58" spans="1:10" ht="15" customHeight="1" x14ac:dyDescent="0.3">
      <c r="A58" t="s">
        <v>0</v>
      </c>
      <c r="B58" t="s">
        <v>524</v>
      </c>
      <c r="C58" t="s">
        <v>8</v>
      </c>
      <c r="D58" t="s">
        <v>523</v>
      </c>
      <c r="G58" s="62" t="s">
        <v>0</v>
      </c>
      <c r="H58" s="62" t="s">
        <v>567</v>
      </c>
      <c r="I58" s="62" t="s">
        <v>13</v>
      </c>
      <c r="J58" s="62" t="s">
        <v>524</v>
      </c>
    </row>
    <row r="59" spans="1:10" ht="15" customHeight="1" x14ac:dyDescent="0.3">
      <c r="A59" s="6">
        <v>1</v>
      </c>
      <c r="B59" s="6" t="str">
        <f>VLOOKUP(Move_category_price[[#This Row],[Price ($)]],'Table examples'!$I$59:$J$66,2,0)</f>
        <v>Classic</v>
      </c>
      <c r="C59" s="112">
        <f>LARGE($I$59:$I$66,Move_category_price[[#This Row],[Ref]])</f>
        <v>4.5</v>
      </c>
      <c r="D59" s="6" t="str">
        <f>IF(Move_category_price[[#This Row],[Price ($)]]&gt;4,"Over $4","Under $4")</f>
        <v>Over $4</v>
      </c>
      <c r="G59">
        <v>1</v>
      </c>
      <c r="H59" t="s">
        <v>546</v>
      </c>
      <c r="I59">
        <v>3</v>
      </c>
      <c r="J59" t="s">
        <v>575</v>
      </c>
    </row>
    <row r="60" spans="1:10" ht="15" customHeight="1" x14ac:dyDescent="0.3">
      <c r="A60">
        <v>2</v>
      </c>
      <c r="B60" t="str">
        <f>VLOOKUP(Move_category_price[[#This Row],[Price ($)]],'Table examples'!$I$59:$J$66,2,0)</f>
        <v>Fantasy</v>
      </c>
      <c r="C60" s="23">
        <f>LARGE($I$59:$I$66,Move_category_price[[#This Row],[Ref]])</f>
        <v>4.25</v>
      </c>
      <c r="D60" t="str">
        <f>IF(Move_category_price[[#This Row],[Price ($)]]&gt;4,"Over $4","Under $4")</f>
        <v>Over $4</v>
      </c>
      <c r="G60">
        <v>2</v>
      </c>
      <c r="H60" t="s">
        <v>554</v>
      </c>
      <c r="I60">
        <v>2.5</v>
      </c>
      <c r="J60" t="s">
        <v>574</v>
      </c>
    </row>
    <row r="61" spans="1:10" ht="15" customHeight="1" x14ac:dyDescent="0.3">
      <c r="G61">
        <v>3</v>
      </c>
      <c r="H61" t="s">
        <v>547</v>
      </c>
      <c r="I61">
        <v>3.25</v>
      </c>
      <c r="J61" t="s">
        <v>573</v>
      </c>
    </row>
    <row r="62" spans="1:10" ht="15" customHeight="1" x14ac:dyDescent="0.3">
      <c r="G62">
        <v>4</v>
      </c>
      <c r="H62" t="s">
        <v>551</v>
      </c>
      <c r="I62">
        <v>3.5</v>
      </c>
      <c r="J62" t="s">
        <v>572</v>
      </c>
    </row>
    <row r="63" spans="1:10" ht="15" customHeight="1" x14ac:dyDescent="0.3">
      <c r="G63">
        <v>5</v>
      </c>
      <c r="H63" t="s">
        <v>555</v>
      </c>
      <c r="I63">
        <v>4.25</v>
      </c>
      <c r="J63" t="s">
        <v>571</v>
      </c>
    </row>
    <row r="64" spans="1:10" ht="15" customHeight="1" x14ac:dyDescent="0.3">
      <c r="G64">
        <v>6</v>
      </c>
      <c r="H64" t="s">
        <v>548</v>
      </c>
      <c r="I64">
        <v>2.25</v>
      </c>
      <c r="J64" t="s">
        <v>570</v>
      </c>
    </row>
    <row r="65" spans="7:10" ht="15" customHeight="1" x14ac:dyDescent="0.3">
      <c r="G65">
        <v>7</v>
      </c>
      <c r="H65" t="s">
        <v>550</v>
      </c>
      <c r="I65">
        <v>4.5</v>
      </c>
      <c r="J65" t="s">
        <v>569</v>
      </c>
    </row>
    <row r="66" spans="7:10" ht="15" customHeight="1" x14ac:dyDescent="0.3">
      <c r="G66">
        <v>8</v>
      </c>
      <c r="H66" t="s">
        <v>552</v>
      </c>
      <c r="I66">
        <v>2.5</v>
      </c>
      <c r="J66" t="s">
        <v>568</v>
      </c>
    </row>
  </sheetData>
  <conditionalFormatting sqref="A31:J31 B32:D32 F32:J32">
    <cfRule type="containsText" dxfId="27" priority="1" operator="containsText" text="Enter">
      <formula>NOT(ISERROR(SEARCH("Enter",A31)))</formula>
    </cfRule>
    <cfRule type="containsText" dxfId="26" priority="2" operator="containsText" text="fixed">
      <formula>NOT(ISERROR(SEARCH("fixed",A31)))</formula>
    </cfRule>
    <cfRule type="containsText" dxfId="25" priority="3" operator="containsText" text="form">
      <formula>NOT(ISERROR(SEARCH("form",A31)))</formula>
    </cfRule>
  </conditionalFormatting>
  <hyperlinks>
    <hyperlink ref="D1" location="Introduction!A1" display="Click here to go to introduction" xr:uid="{B8A8B7DC-EF2C-4475-AABD-DB6368B51B2C}"/>
  </hyperlinks>
  <pageMargins left="0.70866141732283472" right="0.70866141732283472" top="0.74803149606299213" bottom="0.74803149606299213" header="0.31496062992125984" footer="0.31496062992125984"/>
  <pageSetup paperSize="9" scale="42" orientation="landscape" r:id="rId1"/>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D3901-916E-4E01-936D-CB833D15EDD7}">
  <sheetPr codeName="Sheet14">
    <pageSetUpPr fitToPage="1"/>
  </sheetPr>
  <dimension ref="A1:F51"/>
  <sheetViews>
    <sheetView zoomScaleNormal="100" workbookViewId="0">
      <selection activeCell="H124" sqref="H124"/>
    </sheetView>
  </sheetViews>
  <sheetFormatPr defaultRowHeight="15" customHeight="1" x14ac:dyDescent="0.3"/>
  <cols>
    <col min="1" max="1" width="6.109375" customWidth="1"/>
    <col min="2" max="2" width="21.44140625" bestFit="1" customWidth="1"/>
    <col min="3" max="3" width="73.109375" customWidth="1"/>
    <col min="4" max="4" width="77.5546875" customWidth="1"/>
    <col min="5" max="5" width="63.5546875" customWidth="1"/>
    <col min="6" max="6" width="63.88671875" customWidth="1"/>
    <col min="7" max="10" width="8.88671875" customWidth="1"/>
  </cols>
  <sheetData>
    <row r="1" spans="1:6" ht="14.4" x14ac:dyDescent="0.3">
      <c r="A1" s="27" t="s">
        <v>24</v>
      </c>
      <c r="B1" s="4"/>
      <c r="D1" s="14" t="s">
        <v>15</v>
      </c>
    </row>
    <row r="2" spans="1:6" ht="14.4" x14ac:dyDescent="0.3">
      <c r="A2" s="9" t="s">
        <v>522</v>
      </c>
      <c r="B2" s="4"/>
      <c r="D2" s="79"/>
    </row>
    <row r="3" spans="1:6" ht="6.75" customHeight="1" x14ac:dyDescent="0.3"/>
    <row r="4" spans="1:6" ht="14.4" x14ac:dyDescent="0.3">
      <c r="A4" s="1" t="s">
        <v>290</v>
      </c>
      <c r="B4" s="1"/>
      <c r="E4" s="3"/>
      <c r="F4" s="3"/>
    </row>
    <row r="5" spans="1:6" ht="14.4" x14ac:dyDescent="0.3">
      <c r="A5" t="s">
        <v>521</v>
      </c>
      <c r="F5" s="6"/>
    </row>
    <row r="6" spans="1:6" ht="14.4" x14ac:dyDescent="0.3">
      <c r="A6" t="s">
        <v>520</v>
      </c>
      <c r="F6" s="6"/>
    </row>
    <row r="7" spans="1:6" ht="6.75" customHeight="1" x14ac:dyDescent="0.3">
      <c r="F7" s="6"/>
    </row>
    <row r="8" spans="1:6" ht="6.75" customHeight="1" x14ac:dyDescent="0.3">
      <c r="F8" s="6"/>
    </row>
    <row r="9" spans="1:6" ht="6.75" customHeight="1" x14ac:dyDescent="0.3">
      <c r="F9" s="6"/>
    </row>
    <row r="10" spans="1:6" ht="14.4" x14ac:dyDescent="0.3">
      <c r="F10" s="6"/>
    </row>
    <row r="11" spans="1:6" ht="14.4" x14ac:dyDescent="0.3">
      <c r="F11" s="6"/>
    </row>
    <row r="12" spans="1:6" ht="14.4" x14ac:dyDescent="0.3">
      <c r="A12" s="1" t="s">
        <v>289</v>
      </c>
      <c r="B12" s="1"/>
      <c r="F12" s="6"/>
    </row>
    <row r="13" spans="1:6" ht="14.4" x14ac:dyDescent="0.3">
      <c r="A13" s="1" t="s">
        <v>0</v>
      </c>
      <c r="B13" s="1" t="s">
        <v>466</v>
      </c>
      <c r="C13" t="s">
        <v>465</v>
      </c>
      <c r="D13" t="s">
        <v>519</v>
      </c>
      <c r="E13" s="6"/>
      <c r="F13" s="6"/>
    </row>
    <row r="14" spans="1:6" ht="14.4" x14ac:dyDescent="0.3">
      <c r="A14">
        <v>1</v>
      </c>
      <c r="B14" s="5" t="s">
        <v>518</v>
      </c>
      <c r="C14" t="s">
        <v>517</v>
      </c>
      <c r="F14" s="6"/>
    </row>
    <row r="15" spans="1:6" ht="14.4" x14ac:dyDescent="0.3">
      <c r="A15">
        <v>2</v>
      </c>
      <c r="B15" s="5" t="s">
        <v>516</v>
      </c>
      <c r="C15" t="s">
        <v>515</v>
      </c>
      <c r="F15" s="6"/>
    </row>
    <row r="16" spans="1:6" ht="14.4" x14ac:dyDescent="0.3">
      <c r="A16">
        <v>3</v>
      </c>
      <c r="B16" s="5" t="s">
        <v>514</v>
      </c>
      <c r="C16" t="s">
        <v>513</v>
      </c>
      <c r="F16" s="6"/>
    </row>
    <row r="17" spans="1:6" ht="14.4" x14ac:dyDescent="0.3">
      <c r="A17">
        <v>3</v>
      </c>
      <c r="B17" s="5" t="s">
        <v>512</v>
      </c>
      <c r="C17" t="s">
        <v>511</v>
      </c>
      <c r="F17" s="6"/>
    </row>
    <row r="18" spans="1:6" ht="14.4" x14ac:dyDescent="0.3">
      <c r="A18">
        <v>4</v>
      </c>
      <c r="B18" s="5" t="s">
        <v>510</v>
      </c>
      <c r="C18" t="s">
        <v>509</v>
      </c>
      <c r="F18" s="6"/>
    </row>
    <row r="19" spans="1:6" ht="14.4" x14ac:dyDescent="0.3">
      <c r="A19">
        <v>5</v>
      </c>
      <c r="B19" s="5" t="s">
        <v>508</v>
      </c>
      <c r="C19" t="s">
        <v>507</v>
      </c>
      <c r="F19" s="6" t="s">
        <v>506</v>
      </c>
    </row>
    <row r="20" spans="1:6" ht="14.4" x14ac:dyDescent="0.3">
      <c r="A20">
        <v>6</v>
      </c>
      <c r="B20" s="5" t="s">
        <v>505</v>
      </c>
      <c r="C20" t="s">
        <v>504</v>
      </c>
      <c r="F20" s="6"/>
    </row>
    <row r="21" spans="1:6" ht="14.4" x14ac:dyDescent="0.3">
      <c r="A21">
        <v>7</v>
      </c>
      <c r="B21" s="5" t="s">
        <v>503</v>
      </c>
      <c r="C21" t="s">
        <v>502</v>
      </c>
      <c r="F21" s="6"/>
    </row>
    <row r="22" spans="1:6" ht="9" customHeight="1" x14ac:dyDescent="0.3"/>
    <row r="23" spans="1:6" ht="14.4" x14ac:dyDescent="0.3">
      <c r="A23" s="1" t="s">
        <v>319</v>
      </c>
      <c r="B23" s="1"/>
      <c r="C23" s="6"/>
    </row>
    <row r="24" spans="1:6" ht="14.4" x14ac:dyDescent="0.3">
      <c r="A24" s="2" t="s">
        <v>0</v>
      </c>
      <c r="B24" s="2" t="s">
        <v>4</v>
      </c>
      <c r="C24" s="3" t="s">
        <v>1</v>
      </c>
      <c r="D24" s="3" t="s">
        <v>2</v>
      </c>
      <c r="F24" s="6"/>
    </row>
    <row r="25" spans="1:6" ht="15.75" customHeight="1" x14ac:dyDescent="0.3">
      <c r="A25">
        <v>1</v>
      </c>
      <c r="B25" t="s">
        <v>501</v>
      </c>
      <c r="C25" s="6" t="s">
        <v>500</v>
      </c>
      <c r="D25" s="6" t="s">
        <v>499</v>
      </c>
      <c r="F25" s="6"/>
    </row>
    <row r="26" spans="1:6" ht="14.4" x14ac:dyDescent="0.3">
      <c r="A26">
        <v>2</v>
      </c>
      <c r="B26" t="s">
        <v>498</v>
      </c>
      <c r="C26" s="6" t="s">
        <v>497</v>
      </c>
      <c r="D26" s="6" t="s">
        <v>496</v>
      </c>
      <c r="F26" s="6"/>
    </row>
    <row r="27" spans="1:6" ht="14.4" x14ac:dyDescent="0.3">
      <c r="A27">
        <v>3</v>
      </c>
      <c r="B27" t="s">
        <v>495</v>
      </c>
      <c r="C27" s="6" t="s">
        <v>494</v>
      </c>
      <c r="D27" t="s">
        <v>3</v>
      </c>
      <c r="F27" s="6"/>
    </row>
    <row r="28" spans="1:6" ht="14.4" x14ac:dyDescent="0.3">
      <c r="A28">
        <v>4</v>
      </c>
      <c r="B28" t="s">
        <v>493</v>
      </c>
      <c r="C28" s="6" t="s">
        <v>492</v>
      </c>
      <c r="D28" s="6" t="s">
        <v>3</v>
      </c>
      <c r="F28" s="6"/>
    </row>
    <row r="29" spans="1:6" ht="28.8" x14ac:dyDescent="0.3">
      <c r="A29">
        <v>5</v>
      </c>
      <c r="B29" t="s">
        <v>12</v>
      </c>
      <c r="C29" s="6" t="s">
        <v>491</v>
      </c>
      <c r="D29" s="6" t="s">
        <v>490</v>
      </c>
      <c r="F29" s="6"/>
    </row>
    <row r="30" spans="1:6" ht="9" customHeight="1" x14ac:dyDescent="0.3">
      <c r="C30" s="6"/>
      <c r="E30" s="6"/>
    </row>
    <row r="31" spans="1:6" ht="14.4" x14ac:dyDescent="0.3">
      <c r="A31" s="1" t="s">
        <v>489</v>
      </c>
      <c r="B31" s="1"/>
      <c r="C31" s="6"/>
      <c r="E31" s="6"/>
    </row>
    <row r="32" spans="1:6" ht="14.4" x14ac:dyDescent="0.3">
      <c r="A32" s="2" t="s">
        <v>0</v>
      </c>
      <c r="B32" s="2" t="s">
        <v>4</v>
      </c>
      <c r="C32" s="3" t="s">
        <v>1</v>
      </c>
      <c r="D32" s="3" t="s">
        <v>2</v>
      </c>
      <c r="F32" s="6"/>
    </row>
    <row r="33" spans="1:6" ht="28.8" x14ac:dyDescent="0.3">
      <c r="A33">
        <v>6</v>
      </c>
      <c r="B33" t="s">
        <v>488</v>
      </c>
      <c r="C33" s="6" t="s">
        <v>487</v>
      </c>
      <c r="D33" s="6" t="s">
        <v>486</v>
      </c>
      <c r="F33" s="6"/>
    </row>
    <row r="34" spans="1:6" ht="28.8" x14ac:dyDescent="0.3">
      <c r="A34">
        <v>7</v>
      </c>
      <c r="B34" t="s">
        <v>485</v>
      </c>
      <c r="C34" s="6" t="s">
        <v>484</v>
      </c>
      <c r="D34" s="6" t="s">
        <v>483</v>
      </c>
      <c r="F34" s="6"/>
    </row>
    <row r="35" spans="1:6" ht="28.8" x14ac:dyDescent="0.3">
      <c r="A35">
        <v>8</v>
      </c>
      <c r="B35" t="s">
        <v>482</v>
      </c>
      <c r="C35" s="6" t="s">
        <v>481</v>
      </c>
      <c r="D35" s="6" t="s">
        <v>480</v>
      </c>
      <c r="F35" s="6"/>
    </row>
    <row r="36" spans="1:6" ht="28.8" x14ac:dyDescent="0.3">
      <c r="A36">
        <v>9</v>
      </c>
      <c r="B36" t="s">
        <v>479</v>
      </c>
      <c r="C36" s="6" t="s">
        <v>478</v>
      </c>
      <c r="D36" s="6" t="s">
        <v>477</v>
      </c>
      <c r="F36" s="6"/>
    </row>
    <row r="37" spans="1:6" ht="28.8" x14ac:dyDescent="0.3">
      <c r="A37">
        <v>10</v>
      </c>
      <c r="B37" t="s">
        <v>476</v>
      </c>
      <c r="C37" s="6" t="s">
        <v>475</v>
      </c>
      <c r="D37" t="s">
        <v>474</v>
      </c>
      <c r="F37" s="6"/>
    </row>
    <row r="38" spans="1:6" ht="28.8" x14ac:dyDescent="0.3">
      <c r="A38">
        <v>11</v>
      </c>
      <c r="B38" t="s">
        <v>473</v>
      </c>
      <c r="C38" s="6" t="s">
        <v>472</v>
      </c>
      <c r="D38" s="6" t="s">
        <v>471</v>
      </c>
      <c r="F38" s="6"/>
    </row>
    <row r="39" spans="1:6" ht="28.8" x14ac:dyDescent="0.3">
      <c r="A39">
        <v>12</v>
      </c>
      <c r="B39" t="s">
        <v>470</v>
      </c>
      <c r="C39" s="6" t="s">
        <v>469</v>
      </c>
      <c r="D39" s="6" t="s">
        <v>468</v>
      </c>
      <c r="F39" s="6"/>
    </row>
    <row r="40" spans="1:6" ht="9" customHeight="1" x14ac:dyDescent="0.3">
      <c r="C40" s="6"/>
    </row>
    <row r="41" spans="1:6" ht="14.4" x14ac:dyDescent="0.3">
      <c r="A41" s="1" t="s">
        <v>467</v>
      </c>
      <c r="C41" s="6"/>
    </row>
    <row r="42" spans="1:6" ht="14.4" x14ac:dyDescent="0.3">
      <c r="A42" s="1" t="s">
        <v>0</v>
      </c>
      <c r="B42" t="s">
        <v>466</v>
      </c>
      <c r="C42" s="6" t="s">
        <v>465</v>
      </c>
    </row>
    <row r="43" spans="1:6" ht="28.8" x14ac:dyDescent="0.3">
      <c r="A43">
        <v>1</v>
      </c>
      <c r="B43" t="s">
        <v>464</v>
      </c>
      <c r="C43" s="6" t="s">
        <v>463</v>
      </c>
    </row>
    <row r="44" spans="1:6" ht="28.8" x14ac:dyDescent="0.3">
      <c r="A44">
        <v>2</v>
      </c>
      <c r="B44" t="s">
        <v>462</v>
      </c>
      <c r="C44" s="6" t="s">
        <v>461</v>
      </c>
    </row>
    <row r="45" spans="1:6" ht="28.8" x14ac:dyDescent="0.3">
      <c r="A45">
        <v>3</v>
      </c>
      <c r="B45" t="s">
        <v>460</v>
      </c>
      <c r="C45" s="6" t="s">
        <v>459</v>
      </c>
    </row>
    <row r="46" spans="1:6" ht="15" customHeight="1" x14ac:dyDescent="0.3">
      <c r="A46">
        <v>1</v>
      </c>
      <c r="B46" t="s">
        <v>458</v>
      </c>
      <c r="C46" s="6" t="s">
        <v>457</v>
      </c>
    </row>
    <row r="47" spans="1:6" ht="15" customHeight="1" x14ac:dyDescent="0.3">
      <c r="A47">
        <v>2</v>
      </c>
      <c r="B47" t="s">
        <v>456</v>
      </c>
      <c r="C47" s="6" t="s">
        <v>455</v>
      </c>
    </row>
    <row r="48" spans="1:6" ht="15" customHeight="1" x14ac:dyDescent="0.3">
      <c r="A48">
        <v>3</v>
      </c>
      <c r="B48" t="s">
        <v>454</v>
      </c>
      <c r="C48" s="6" t="s">
        <v>453</v>
      </c>
    </row>
    <row r="49" spans="1:3" ht="15" customHeight="1" x14ac:dyDescent="0.3">
      <c r="A49">
        <v>4</v>
      </c>
      <c r="B49" t="s">
        <v>452</v>
      </c>
      <c r="C49" s="6" t="s">
        <v>451</v>
      </c>
    </row>
    <row r="50" spans="1:3" ht="77.25" customHeight="1" x14ac:dyDescent="0.3">
      <c r="A50">
        <v>5</v>
      </c>
      <c r="B50" t="s">
        <v>450</v>
      </c>
      <c r="C50" s="6" t="s">
        <v>449</v>
      </c>
    </row>
    <row r="51" spans="1:3" ht="15" customHeight="1" x14ac:dyDescent="0.3">
      <c r="A51">
        <v>6</v>
      </c>
      <c r="B51" t="s">
        <v>27</v>
      </c>
      <c r="C51" s="79" t="s">
        <v>448</v>
      </c>
    </row>
  </sheetData>
  <hyperlinks>
    <hyperlink ref="C51" r:id="rId1" xr:uid="{00000000-0004-0000-0400-000000000000}"/>
    <hyperlink ref="D1" location="Introduction!A1" display="Click here to go to introduction" xr:uid="{13EB3723-9679-4FB2-94A0-14C5B15E5B71}"/>
  </hyperlinks>
  <pageMargins left="0.70866141732283472" right="0.70866141732283472" top="0.74803149606299213" bottom="0.74803149606299213" header="0.31496062992125984" footer="0.31496062992125984"/>
  <pageSetup paperSize="9" scale="63" orientation="landscape" r:id="rId2"/>
  <drawing r:id="rId3"/>
  <tableParts count="4">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8E2A-93BC-4BEE-B9AA-3052F48DC67C}">
  <sheetPr>
    <pageSetUpPr fitToPage="1"/>
  </sheetPr>
  <dimension ref="A1:J117"/>
  <sheetViews>
    <sheetView zoomScale="70" zoomScaleNormal="70" workbookViewId="0">
      <pane xSplit="5" ySplit="5" topLeftCell="F6" activePane="bottomRight" state="frozen"/>
      <selection activeCell="H124" sqref="H124"/>
      <selection pane="topRight" activeCell="H124" sqref="H124"/>
      <selection pane="bottomLeft" activeCell="H124" sqref="H124"/>
      <selection pane="bottomRight" activeCell="H124" sqref="H124"/>
    </sheetView>
  </sheetViews>
  <sheetFormatPr defaultRowHeight="14.4" outlineLevelRow="1" x14ac:dyDescent="0.3"/>
  <cols>
    <col min="1" max="1" width="14.88671875" style="177" bestFit="1" customWidth="1"/>
    <col min="2" max="2" width="19.6640625" style="177" customWidth="1"/>
    <col min="3" max="3" width="3.88671875" style="177" bestFit="1" customWidth="1"/>
    <col min="4" max="4" width="18.33203125" style="177" customWidth="1"/>
    <col min="5" max="5" width="14.33203125" style="177" customWidth="1"/>
    <col min="6" max="7" width="15.33203125" style="177" customWidth="1"/>
    <col min="8" max="8" width="23" style="177" customWidth="1"/>
    <col min="9" max="10" width="36.5546875" style="177" customWidth="1"/>
    <col min="11" max="16384" width="8.88671875" style="177"/>
  </cols>
  <sheetData>
    <row r="1" spans="1:10" x14ac:dyDescent="0.3">
      <c r="A1" s="172" t="s">
        <v>24</v>
      </c>
      <c r="B1" s="46"/>
      <c r="C1" s="173"/>
      <c r="D1" s="174"/>
      <c r="E1" s="175"/>
      <c r="F1" s="175"/>
      <c r="G1" s="174"/>
      <c r="H1" s="174"/>
      <c r="I1" s="174"/>
      <c r="J1" s="176" t="s">
        <v>15</v>
      </c>
    </row>
    <row r="2" spans="1:10" x14ac:dyDescent="0.3">
      <c r="A2" s="179" t="s">
        <v>580</v>
      </c>
      <c r="B2" s="46"/>
      <c r="C2" s="173"/>
      <c r="D2" s="174"/>
      <c r="E2" s="175"/>
      <c r="F2" s="175"/>
      <c r="G2" s="174"/>
      <c r="H2" s="174"/>
      <c r="I2" s="174"/>
      <c r="J2" s="176"/>
    </row>
    <row r="3" spans="1:10" x14ac:dyDescent="0.3">
      <c r="A3" s="5" t="s">
        <v>689</v>
      </c>
    </row>
    <row r="4" spans="1:10" ht="6" customHeight="1" thickBot="1" x14ac:dyDescent="0.35"/>
    <row r="5" spans="1:10" ht="15" thickBot="1" x14ac:dyDescent="0.35">
      <c r="A5" s="180" t="s">
        <v>588</v>
      </c>
      <c r="B5" s="180" t="s">
        <v>347</v>
      </c>
      <c r="C5" s="180" t="s">
        <v>690</v>
      </c>
      <c r="D5" s="180" t="s">
        <v>691</v>
      </c>
      <c r="E5" s="180" t="s">
        <v>320</v>
      </c>
      <c r="F5" s="181" t="s">
        <v>346</v>
      </c>
      <c r="G5" s="181" t="s">
        <v>692</v>
      </c>
      <c r="H5" s="181" t="s">
        <v>345</v>
      </c>
      <c r="I5" s="181" t="s">
        <v>344</v>
      </c>
    </row>
    <row r="6" spans="1:10" x14ac:dyDescent="0.3">
      <c r="A6" s="88" t="s">
        <v>341</v>
      </c>
      <c r="B6" s="8" t="s">
        <v>693</v>
      </c>
      <c r="C6" s="8" t="s">
        <v>654</v>
      </c>
      <c r="D6" s="170" t="s">
        <v>694</v>
      </c>
      <c r="E6" s="8">
        <v>26277</v>
      </c>
      <c r="F6" s="8" t="str">
        <f>LEFT(B6,SEARCH(" ",B6))</f>
        <v xml:space="preserve">Kristen </v>
      </c>
      <c r="G6" s="8" t="str">
        <f>IF(LEN(B6)-LEN(SUBSTITUTE(B6," ",""))=1,PROPER(RIGHT(B6,LEN(B6)-SEARCH(" ",B6))),PROPER(RIGHT(B6,LEN(B6)-SEARCH(" ",B6,SEARCH(" ",B6)+1))))</f>
        <v>Thomas</v>
      </c>
      <c r="H6" s="8" t="str">
        <f>PROPER(RIGHT(B6,LEN(B6)-SEARCH(" ",B6)))</f>
        <v>Scott Thomas</v>
      </c>
      <c r="I6" s="8" t="str">
        <f>IF(LEN(B6)-LEN(SUBSTITUTE(B6," ",""))=1,PROPER(RIGHT(B6,LEN(B6)-SEARCH(" ",B6))),PROPER(RIGHT(B6,LEN(B6)-SEARCH(" ",B6,SEARCH(" ",B6)+1))))&amp;" buys "&amp;LOWER(A6)&amp;" for "&amp;LEFT(TEXT(E6,"#"),LEN(TEXT(E6,"#"))-3)&amp;"k"</f>
        <v>Thomas buys toys for 26k</v>
      </c>
    </row>
    <row r="7" spans="1:10" x14ac:dyDescent="0.3">
      <c r="A7" s="88"/>
      <c r="B7" s="8"/>
      <c r="C7" s="8"/>
      <c r="D7" s="170"/>
      <c r="E7" s="8"/>
      <c r="F7" s="8"/>
      <c r="G7" s="8"/>
      <c r="H7" s="8"/>
      <c r="I7" s="8"/>
    </row>
    <row r="8" spans="1:10" ht="58.2" thickBot="1" x14ac:dyDescent="0.35">
      <c r="A8" s="88"/>
      <c r="B8" s="8"/>
      <c r="C8" s="8"/>
      <c r="D8" s="170"/>
      <c r="E8" s="42" t="s">
        <v>695</v>
      </c>
      <c r="F8" s="43" t="s">
        <v>696</v>
      </c>
      <c r="G8" s="43" t="s">
        <v>697</v>
      </c>
      <c r="H8" s="43" t="s">
        <v>698</v>
      </c>
      <c r="I8" s="8"/>
    </row>
    <row r="9" spans="1:10" ht="15" thickBot="1" x14ac:dyDescent="0.35">
      <c r="A9" s="180" t="s">
        <v>588</v>
      </c>
      <c r="B9" s="180" t="s">
        <v>347</v>
      </c>
      <c r="C9" s="180" t="s">
        <v>690</v>
      </c>
      <c r="D9" s="180" t="s">
        <v>691</v>
      </c>
      <c r="E9" s="180" t="s">
        <v>320</v>
      </c>
      <c r="F9" s="182" t="s">
        <v>346</v>
      </c>
      <c r="G9" s="182" t="s">
        <v>692</v>
      </c>
      <c r="H9" s="182" t="s">
        <v>345</v>
      </c>
      <c r="I9" s="182" t="s">
        <v>344</v>
      </c>
    </row>
    <row r="10" spans="1:10" x14ac:dyDescent="0.3">
      <c r="A10" s="88" t="s">
        <v>699</v>
      </c>
      <c r="B10" s="8" t="s">
        <v>700</v>
      </c>
      <c r="C10" s="8" t="s">
        <v>654</v>
      </c>
      <c r="D10" s="170" t="s">
        <v>701</v>
      </c>
      <c r="E10" s="8">
        <v>21389</v>
      </c>
      <c r="F10" s="8"/>
      <c r="G10" s="8"/>
      <c r="H10" s="8"/>
      <c r="I10" s="8"/>
    </row>
    <row r="11" spans="1:10" x14ac:dyDescent="0.3">
      <c r="A11" s="88" t="s">
        <v>587</v>
      </c>
      <c r="B11" s="8" t="s">
        <v>702</v>
      </c>
      <c r="C11" s="8" t="s">
        <v>655</v>
      </c>
      <c r="D11" s="170" t="s">
        <v>703</v>
      </c>
      <c r="E11" s="8">
        <v>12141</v>
      </c>
      <c r="F11" s="8"/>
      <c r="G11" s="8"/>
      <c r="H11" s="8"/>
      <c r="I11" s="8"/>
      <c r="J11" s="183"/>
    </row>
    <row r="12" spans="1:10" x14ac:dyDescent="0.3">
      <c r="A12" s="88" t="s">
        <v>341</v>
      </c>
      <c r="B12" s="8" t="s">
        <v>704</v>
      </c>
      <c r="C12" s="8" t="s">
        <v>655</v>
      </c>
      <c r="D12" s="170" t="s">
        <v>705</v>
      </c>
      <c r="E12" s="8">
        <v>16151</v>
      </c>
      <c r="F12" s="8"/>
      <c r="G12" s="8"/>
      <c r="H12" s="8"/>
      <c r="I12" s="8"/>
      <c r="J12" s="183"/>
    </row>
    <row r="13" spans="1:10" x14ac:dyDescent="0.3">
      <c r="A13" s="88" t="s">
        <v>706</v>
      </c>
      <c r="B13" s="8" t="s">
        <v>707</v>
      </c>
      <c r="C13" s="8" t="s">
        <v>654</v>
      </c>
      <c r="D13" s="170" t="s">
        <v>708</v>
      </c>
      <c r="E13" s="8">
        <v>16685</v>
      </c>
      <c r="F13" s="8"/>
      <c r="G13" s="8"/>
      <c r="H13" s="8"/>
      <c r="I13" s="8"/>
      <c r="J13" s="183"/>
    </row>
    <row r="14" spans="1:10" x14ac:dyDescent="0.3">
      <c r="A14" s="88" t="s">
        <v>587</v>
      </c>
      <c r="B14" s="8" t="s">
        <v>709</v>
      </c>
      <c r="C14" s="8" t="s">
        <v>655</v>
      </c>
      <c r="D14" s="170" t="s">
        <v>710</v>
      </c>
      <c r="E14" s="8">
        <v>9332</v>
      </c>
      <c r="F14" s="8"/>
      <c r="G14" s="8"/>
      <c r="H14" s="8"/>
      <c r="I14" s="8"/>
    </row>
    <row r="15" spans="1:10" x14ac:dyDescent="0.3">
      <c r="A15" s="88" t="s">
        <v>706</v>
      </c>
      <c r="B15" s="8" t="s">
        <v>711</v>
      </c>
      <c r="C15" s="8" t="s">
        <v>655</v>
      </c>
      <c r="D15" s="170" t="s">
        <v>712</v>
      </c>
      <c r="E15" s="8">
        <v>43608</v>
      </c>
      <c r="F15" s="8"/>
      <c r="G15" s="8"/>
      <c r="H15" s="8"/>
      <c r="I15" s="8"/>
    </row>
    <row r="16" spans="1:10" x14ac:dyDescent="0.3">
      <c r="A16" s="88" t="s">
        <v>699</v>
      </c>
      <c r="B16" s="8" t="s">
        <v>693</v>
      </c>
      <c r="C16" s="8" t="s">
        <v>654</v>
      </c>
      <c r="D16" s="170" t="s">
        <v>713</v>
      </c>
      <c r="E16" s="8">
        <v>13204</v>
      </c>
      <c r="F16" s="8"/>
      <c r="G16" s="8"/>
      <c r="H16" s="8"/>
      <c r="I16" s="8"/>
    </row>
    <row r="17" spans="1:10" x14ac:dyDescent="0.3">
      <c r="A17" s="88" t="s">
        <v>587</v>
      </c>
      <c r="B17" s="8" t="s">
        <v>714</v>
      </c>
      <c r="C17" s="8" t="s">
        <v>654</v>
      </c>
      <c r="D17" s="170" t="s">
        <v>715</v>
      </c>
      <c r="E17" s="8">
        <v>49535</v>
      </c>
      <c r="F17" s="8"/>
      <c r="G17" s="8"/>
      <c r="H17" s="8"/>
      <c r="I17" s="8"/>
    </row>
    <row r="19" spans="1:10" x14ac:dyDescent="0.3">
      <c r="A19" s="184"/>
      <c r="B19" s="8" t="s">
        <v>606</v>
      </c>
    </row>
    <row r="20" spans="1:10" x14ac:dyDescent="0.3">
      <c r="A20" s="158"/>
      <c r="B20" s="8" t="s">
        <v>716</v>
      </c>
      <c r="C20" s="8"/>
    </row>
    <row r="21" spans="1:10" x14ac:dyDescent="0.3">
      <c r="A21" s="167"/>
      <c r="B21" s="8" t="s">
        <v>717</v>
      </c>
      <c r="C21" s="8"/>
    </row>
    <row r="23" spans="1:10" x14ac:dyDescent="0.3">
      <c r="A23" s="5" t="s">
        <v>718</v>
      </c>
    </row>
    <row r="24" spans="1:10" hidden="1" outlineLevel="1" x14ac:dyDescent="0.3"/>
    <row r="25" spans="1:10" hidden="1" outlineLevel="1" x14ac:dyDescent="0.3"/>
    <row r="26" spans="1:10" hidden="1" outlineLevel="1" x14ac:dyDescent="0.3">
      <c r="A26" s="42" t="s">
        <v>719</v>
      </c>
      <c r="B26" s="42" t="s">
        <v>720</v>
      </c>
      <c r="E26" s="24" t="s">
        <v>721</v>
      </c>
      <c r="F26" s="24"/>
    </row>
    <row r="27" spans="1:10" hidden="1" outlineLevel="1" x14ac:dyDescent="0.3">
      <c r="A27" s="42" t="s">
        <v>350</v>
      </c>
      <c r="B27" s="42" t="s">
        <v>589</v>
      </c>
    </row>
    <row r="28" spans="1:10" hidden="1" outlineLevel="1" x14ac:dyDescent="0.3">
      <c r="A28" s="8"/>
    </row>
    <row r="29" spans="1:10" ht="15" hidden="1" outlineLevel="1" thickBot="1" x14ac:dyDescent="0.35">
      <c r="A29" s="90" t="s">
        <v>348</v>
      </c>
      <c r="B29" s="90" t="s">
        <v>349</v>
      </c>
      <c r="E29" s="185" t="s">
        <v>324</v>
      </c>
      <c r="F29" s="185" t="s">
        <v>268</v>
      </c>
      <c r="H29" s="48" t="s">
        <v>319</v>
      </c>
    </row>
    <row r="30" spans="1:10" hidden="1" outlineLevel="1" x14ac:dyDescent="0.3">
      <c r="A30" s="87">
        <v>18791</v>
      </c>
      <c r="B30" s="89" t="s">
        <v>342</v>
      </c>
      <c r="E30" s="177" t="s">
        <v>317</v>
      </c>
      <c r="F30" s="45">
        <v>43220</v>
      </c>
      <c r="H30" s="62" t="s">
        <v>0</v>
      </c>
      <c r="I30" s="6" t="s">
        <v>1</v>
      </c>
      <c r="J30" s="177" t="s">
        <v>339</v>
      </c>
    </row>
    <row r="31" spans="1:10" hidden="1" outlineLevel="1" x14ac:dyDescent="0.3">
      <c r="A31" s="87">
        <v>18035</v>
      </c>
      <c r="B31" s="89" t="s">
        <v>343</v>
      </c>
      <c r="E31" s="177" t="s">
        <v>292</v>
      </c>
      <c r="F31" s="45">
        <v>43440</v>
      </c>
      <c r="H31" s="86" t="s">
        <v>10</v>
      </c>
      <c r="I31" s="186" t="s">
        <v>338</v>
      </c>
      <c r="J31" s="85" t="s">
        <v>337</v>
      </c>
    </row>
    <row r="32" spans="1:10" ht="28.8" hidden="1" outlineLevel="1" x14ac:dyDescent="0.3">
      <c r="A32" s="87">
        <v>18385</v>
      </c>
      <c r="B32" s="89" t="s">
        <v>340</v>
      </c>
      <c r="E32" s="177" t="s">
        <v>317</v>
      </c>
      <c r="F32" s="45">
        <v>43243</v>
      </c>
      <c r="H32" s="80">
        <v>7</v>
      </c>
      <c r="I32" s="83" t="s">
        <v>336</v>
      </c>
      <c r="J32" s="83" t="s">
        <v>335</v>
      </c>
    </row>
    <row r="33" spans="1:10" ht="43.2" hidden="1" outlineLevel="1" x14ac:dyDescent="0.3">
      <c r="A33" s="87">
        <v>17688</v>
      </c>
      <c r="B33" s="89" t="s">
        <v>340</v>
      </c>
      <c r="E33" s="177" t="s">
        <v>292</v>
      </c>
      <c r="F33" s="45">
        <v>43435</v>
      </c>
      <c r="H33" s="177">
        <v>8</v>
      </c>
      <c r="I33" s="6" t="s">
        <v>334</v>
      </c>
      <c r="J33" s="6" t="s">
        <v>333</v>
      </c>
    </row>
    <row r="34" spans="1:10" ht="29.4" hidden="1" outlineLevel="1" thickBot="1" x14ac:dyDescent="0.35">
      <c r="A34" s="87">
        <v>18791</v>
      </c>
      <c r="B34" s="89" t="s">
        <v>343</v>
      </c>
      <c r="E34" s="177" t="s">
        <v>316</v>
      </c>
      <c r="F34" s="45">
        <v>43040</v>
      </c>
      <c r="H34" s="82">
        <v>9</v>
      </c>
      <c r="I34" s="81" t="s">
        <v>332</v>
      </c>
      <c r="J34" s="81"/>
    </row>
    <row r="35" spans="1:10" hidden="1" outlineLevel="1" x14ac:dyDescent="0.3">
      <c r="A35" s="87">
        <v>18473</v>
      </c>
      <c r="B35" s="89" t="s">
        <v>342</v>
      </c>
      <c r="E35" s="177" t="s">
        <v>316</v>
      </c>
      <c r="F35" s="45">
        <v>43450</v>
      </c>
      <c r="I35" s="6"/>
      <c r="J35" s="6"/>
    </row>
    <row r="36" spans="1:10" hidden="1" outlineLevel="1" x14ac:dyDescent="0.3">
      <c r="A36" s="87">
        <v>17941</v>
      </c>
      <c r="B36" s="89" t="s">
        <v>342</v>
      </c>
      <c r="E36" s="177" t="s">
        <v>316</v>
      </c>
      <c r="F36" s="45">
        <v>43343</v>
      </c>
      <c r="H36" s="86" t="s">
        <v>11</v>
      </c>
      <c r="I36" s="186" t="s">
        <v>331</v>
      </c>
      <c r="J36" s="186" t="s">
        <v>330</v>
      </c>
    </row>
    <row r="37" spans="1:10" ht="28.8" hidden="1" outlineLevel="1" x14ac:dyDescent="0.3">
      <c r="A37" s="87">
        <v>18655</v>
      </c>
      <c r="B37" s="89" t="s">
        <v>340</v>
      </c>
      <c r="E37" s="177" t="s">
        <v>292</v>
      </c>
      <c r="F37" s="45">
        <v>43403</v>
      </c>
      <c r="H37" s="80">
        <v>4</v>
      </c>
      <c r="I37" s="83" t="s">
        <v>329</v>
      </c>
      <c r="J37" s="83" t="s">
        <v>328</v>
      </c>
    </row>
    <row r="38" spans="1:10" hidden="1" outlineLevel="1" x14ac:dyDescent="0.3">
      <c r="A38" s="87">
        <v>18385</v>
      </c>
      <c r="B38" s="89" t="s">
        <v>340</v>
      </c>
      <c r="E38" s="177" t="s">
        <v>316</v>
      </c>
      <c r="F38" s="45">
        <v>43143</v>
      </c>
      <c r="H38" s="177">
        <v>5</v>
      </c>
      <c r="I38" s="6" t="s">
        <v>327</v>
      </c>
      <c r="J38" s="6" t="s">
        <v>326</v>
      </c>
    </row>
    <row r="39" spans="1:10" ht="29.4" hidden="1" outlineLevel="1" thickBot="1" x14ac:dyDescent="0.35">
      <c r="E39" s="177" t="s">
        <v>317</v>
      </c>
      <c r="F39" s="45">
        <v>43190</v>
      </c>
      <c r="H39" s="82">
        <v>6</v>
      </c>
      <c r="I39" s="81" t="s">
        <v>325</v>
      </c>
      <c r="J39" s="81"/>
    </row>
    <row r="40" spans="1:10" hidden="1" outlineLevel="1" x14ac:dyDescent="0.3">
      <c r="E40" s="177" t="s">
        <v>316</v>
      </c>
      <c r="F40" s="45">
        <v>43428</v>
      </c>
    </row>
    <row r="41" spans="1:10" hidden="1" outlineLevel="1" x14ac:dyDescent="0.3">
      <c r="E41" s="177" t="s">
        <v>316</v>
      </c>
      <c r="F41" s="45">
        <v>43435</v>
      </c>
    </row>
    <row r="42" spans="1:10" hidden="1" outlineLevel="1" x14ac:dyDescent="0.3">
      <c r="E42" s="177" t="s">
        <v>316</v>
      </c>
      <c r="F42" s="45">
        <v>43130</v>
      </c>
    </row>
    <row r="43" spans="1:10" hidden="1" outlineLevel="1" x14ac:dyDescent="0.3">
      <c r="E43" s="177" t="s">
        <v>317</v>
      </c>
      <c r="F43" s="45">
        <v>43178</v>
      </c>
    </row>
    <row r="44" spans="1:10" hidden="1" outlineLevel="1" x14ac:dyDescent="0.3">
      <c r="E44" s="177" t="s">
        <v>316</v>
      </c>
      <c r="F44" s="45">
        <v>43119</v>
      </c>
    </row>
    <row r="45" spans="1:10" hidden="1" outlineLevel="1" x14ac:dyDescent="0.3">
      <c r="E45" s="177" t="s">
        <v>316</v>
      </c>
      <c r="F45" s="45">
        <v>43089</v>
      </c>
    </row>
    <row r="46" spans="1:10" hidden="1" outlineLevel="1" x14ac:dyDescent="0.3">
      <c r="E46" s="177" t="s">
        <v>317</v>
      </c>
      <c r="F46" s="45">
        <v>43273</v>
      </c>
    </row>
    <row r="47" spans="1:10" hidden="1" outlineLevel="1" x14ac:dyDescent="0.3">
      <c r="E47" s="177" t="s">
        <v>292</v>
      </c>
      <c r="F47" s="45">
        <v>43446</v>
      </c>
    </row>
    <row r="48" spans="1:10" hidden="1" outlineLevel="1" x14ac:dyDescent="0.3">
      <c r="E48" s="177" t="s">
        <v>317</v>
      </c>
      <c r="F48" s="45">
        <v>43332</v>
      </c>
    </row>
    <row r="49" spans="5:6" hidden="1" outlineLevel="1" x14ac:dyDescent="0.3">
      <c r="E49" s="177" t="s">
        <v>316</v>
      </c>
      <c r="F49" s="45">
        <v>43284</v>
      </c>
    </row>
    <row r="50" spans="5:6" hidden="1" outlineLevel="1" x14ac:dyDescent="0.3">
      <c r="E50" s="177" t="s">
        <v>317</v>
      </c>
      <c r="F50" s="45">
        <v>43131</v>
      </c>
    </row>
    <row r="51" spans="5:6" hidden="1" outlineLevel="1" x14ac:dyDescent="0.3">
      <c r="E51" s="177" t="s">
        <v>316</v>
      </c>
      <c r="F51" s="45">
        <v>43384</v>
      </c>
    </row>
    <row r="52" spans="5:6" hidden="1" outlineLevel="1" x14ac:dyDescent="0.3">
      <c r="E52" s="177" t="s">
        <v>316</v>
      </c>
      <c r="F52" s="45">
        <v>43145</v>
      </c>
    </row>
    <row r="53" spans="5:6" hidden="1" outlineLevel="1" x14ac:dyDescent="0.3">
      <c r="E53" s="177" t="s">
        <v>316</v>
      </c>
      <c r="F53" s="45">
        <v>43243</v>
      </c>
    </row>
    <row r="54" spans="5:6" hidden="1" outlineLevel="1" x14ac:dyDescent="0.3">
      <c r="E54" s="177" t="s">
        <v>292</v>
      </c>
      <c r="F54" s="45">
        <v>43211</v>
      </c>
    </row>
    <row r="55" spans="5:6" hidden="1" outlineLevel="1" x14ac:dyDescent="0.3">
      <c r="E55" s="177" t="s">
        <v>316</v>
      </c>
      <c r="F55" s="45">
        <v>43016</v>
      </c>
    </row>
    <row r="56" spans="5:6" hidden="1" outlineLevel="1" x14ac:dyDescent="0.3">
      <c r="E56" s="177" t="s">
        <v>292</v>
      </c>
      <c r="F56" s="45">
        <v>43500</v>
      </c>
    </row>
    <row r="57" spans="5:6" hidden="1" outlineLevel="1" x14ac:dyDescent="0.3">
      <c r="E57" s="177" t="s">
        <v>292</v>
      </c>
      <c r="F57" s="45">
        <v>43162</v>
      </c>
    </row>
    <row r="58" spans="5:6" hidden="1" outlineLevel="1" x14ac:dyDescent="0.3">
      <c r="E58" s="177" t="s">
        <v>316</v>
      </c>
      <c r="F58" s="45">
        <v>43116</v>
      </c>
    </row>
    <row r="59" spans="5:6" hidden="1" outlineLevel="1" x14ac:dyDescent="0.3">
      <c r="E59" s="177" t="s">
        <v>316</v>
      </c>
      <c r="F59" s="45">
        <v>43132</v>
      </c>
    </row>
    <row r="60" spans="5:6" hidden="1" outlineLevel="1" x14ac:dyDescent="0.3">
      <c r="E60" s="177" t="s">
        <v>292</v>
      </c>
      <c r="F60" s="45">
        <v>43196</v>
      </c>
    </row>
    <row r="61" spans="5:6" hidden="1" outlineLevel="1" x14ac:dyDescent="0.3">
      <c r="E61" s="177" t="s">
        <v>317</v>
      </c>
      <c r="F61" s="45">
        <v>43258</v>
      </c>
    </row>
    <row r="62" spans="5:6" hidden="1" outlineLevel="1" x14ac:dyDescent="0.3">
      <c r="E62" s="177" t="s">
        <v>292</v>
      </c>
      <c r="F62" s="45">
        <v>43384</v>
      </c>
    </row>
    <row r="63" spans="5:6" hidden="1" outlineLevel="1" x14ac:dyDescent="0.3">
      <c r="E63" s="177" t="s">
        <v>316</v>
      </c>
      <c r="F63" s="45">
        <v>43028</v>
      </c>
    </row>
    <row r="64" spans="5:6" hidden="1" outlineLevel="1" x14ac:dyDescent="0.3">
      <c r="E64" s="177" t="s">
        <v>316</v>
      </c>
      <c r="F64" s="45">
        <v>43146</v>
      </c>
    </row>
    <row r="65" spans="5:6" hidden="1" outlineLevel="1" x14ac:dyDescent="0.3">
      <c r="E65" s="177" t="s">
        <v>317</v>
      </c>
      <c r="F65" s="45">
        <v>43185</v>
      </c>
    </row>
    <row r="66" spans="5:6" hidden="1" outlineLevel="1" x14ac:dyDescent="0.3">
      <c r="E66" s="177" t="s">
        <v>317</v>
      </c>
      <c r="F66" s="45">
        <v>43283</v>
      </c>
    </row>
    <row r="67" spans="5:6" hidden="1" outlineLevel="1" x14ac:dyDescent="0.3">
      <c r="E67" s="177" t="s">
        <v>316</v>
      </c>
      <c r="F67" s="45">
        <v>43479</v>
      </c>
    </row>
    <row r="68" spans="5:6" hidden="1" outlineLevel="1" x14ac:dyDescent="0.3">
      <c r="E68" s="177" t="s">
        <v>317</v>
      </c>
      <c r="F68" s="45">
        <v>43400</v>
      </c>
    </row>
    <row r="69" spans="5:6" hidden="1" outlineLevel="1" x14ac:dyDescent="0.3">
      <c r="E69" s="177" t="s">
        <v>316</v>
      </c>
      <c r="F69" s="45">
        <v>43049</v>
      </c>
    </row>
    <row r="70" spans="5:6" hidden="1" outlineLevel="1" x14ac:dyDescent="0.3">
      <c r="E70" s="177" t="s">
        <v>316</v>
      </c>
      <c r="F70" s="45">
        <v>43285</v>
      </c>
    </row>
    <row r="71" spans="5:6" hidden="1" outlineLevel="1" x14ac:dyDescent="0.3">
      <c r="E71" s="177" t="s">
        <v>292</v>
      </c>
      <c r="F71" s="45">
        <v>43124</v>
      </c>
    </row>
    <row r="72" spans="5:6" hidden="1" outlineLevel="1" x14ac:dyDescent="0.3">
      <c r="E72" s="177" t="s">
        <v>316</v>
      </c>
      <c r="F72" s="45">
        <v>43285</v>
      </c>
    </row>
    <row r="73" spans="5:6" hidden="1" outlineLevel="1" x14ac:dyDescent="0.3">
      <c r="E73" s="177" t="s">
        <v>317</v>
      </c>
      <c r="F73" s="45">
        <v>43061</v>
      </c>
    </row>
    <row r="74" spans="5:6" hidden="1" outlineLevel="1" x14ac:dyDescent="0.3">
      <c r="E74" s="177" t="s">
        <v>316</v>
      </c>
      <c r="F74" s="45">
        <v>43362</v>
      </c>
    </row>
    <row r="75" spans="5:6" hidden="1" outlineLevel="1" x14ac:dyDescent="0.3">
      <c r="E75" s="177" t="s">
        <v>316</v>
      </c>
      <c r="F75" s="45">
        <v>43097</v>
      </c>
    </row>
    <row r="76" spans="5:6" hidden="1" outlineLevel="1" x14ac:dyDescent="0.3">
      <c r="E76" s="177" t="s">
        <v>292</v>
      </c>
      <c r="F76" s="45">
        <v>43332</v>
      </c>
    </row>
    <row r="77" spans="5:6" hidden="1" outlineLevel="1" x14ac:dyDescent="0.3">
      <c r="E77" s="177" t="s">
        <v>317</v>
      </c>
      <c r="F77" s="45">
        <v>43497</v>
      </c>
    </row>
    <row r="78" spans="5:6" hidden="1" outlineLevel="1" x14ac:dyDescent="0.3">
      <c r="E78" s="177" t="s">
        <v>292</v>
      </c>
      <c r="F78" s="45">
        <v>43368</v>
      </c>
    </row>
    <row r="79" spans="5:6" hidden="1" outlineLevel="1" x14ac:dyDescent="0.3">
      <c r="E79" s="177" t="s">
        <v>292</v>
      </c>
      <c r="F79" s="45">
        <v>43044</v>
      </c>
    </row>
    <row r="80" spans="5:6" hidden="1" outlineLevel="1" x14ac:dyDescent="0.3">
      <c r="E80" s="177" t="s">
        <v>292</v>
      </c>
      <c r="F80" s="45">
        <v>43063</v>
      </c>
    </row>
    <row r="81" spans="5:6" hidden="1" outlineLevel="1" x14ac:dyDescent="0.3">
      <c r="E81" s="177" t="s">
        <v>317</v>
      </c>
      <c r="F81" s="45">
        <v>43226</v>
      </c>
    </row>
    <row r="82" spans="5:6" hidden="1" outlineLevel="1" x14ac:dyDescent="0.3">
      <c r="E82" s="177" t="s">
        <v>292</v>
      </c>
      <c r="F82" s="45">
        <v>43114</v>
      </c>
    </row>
    <row r="83" spans="5:6" hidden="1" outlineLevel="1" x14ac:dyDescent="0.3">
      <c r="E83" s="177" t="s">
        <v>317</v>
      </c>
      <c r="F83" s="45">
        <v>43482</v>
      </c>
    </row>
    <row r="84" spans="5:6" hidden="1" outlineLevel="1" x14ac:dyDescent="0.3">
      <c r="E84" s="177" t="s">
        <v>317</v>
      </c>
      <c r="F84" s="45">
        <v>43059</v>
      </c>
    </row>
    <row r="85" spans="5:6" hidden="1" outlineLevel="1" x14ac:dyDescent="0.3">
      <c r="E85" s="177" t="s">
        <v>316</v>
      </c>
      <c r="F85" s="45">
        <v>43228</v>
      </c>
    </row>
    <row r="86" spans="5:6" hidden="1" outlineLevel="1" x14ac:dyDescent="0.3">
      <c r="E86" s="177" t="s">
        <v>316</v>
      </c>
      <c r="F86" s="45">
        <v>43094</v>
      </c>
    </row>
    <row r="87" spans="5:6" hidden="1" outlineLevel="1" x14ac:dyDescent="0.3">
      <c r="E87" s="177" t="s">
        <v>317</v>
      </c>
      <c r="F87" s="45">
        <v>43405</v>
      </c>
    </row>
    <row r="88" spans="5:6" hidden="1" outlineLevel="1" x14ac:dyDescent="0.3">
      <c r="E88" s="177" t="s">
        <v>292</v>
      </c>
      <c r="F88" s="45">
        <v>43253</v>
      </c>
    </row>
    <row r="89" spans="5:6" hidden="1" outlineLevel="1" x14ac:dyDescent="0.3">
      <c r="E89" s="177" t="s">
        <v>316</v>
      </c>
      <c r="F89" s="45">
        <v>43398</v>
      </c>
    </row>
    <row r="90" spans="5:6" hidden="1" outlineLevel="1" x14ac:dyDescent="0.3">
      <c r="E90" s="177" t="s">
        <v>316</v>
      </c>
      <c r="F90" s="45">
        <v>43498</v>
      </c>
    </row>
    <row r="91" spans="5:6" hidden="1" outlineLevel="1" x14ac:dyDescent="0.3">
      <c r="E91" s="177" t="s">
        <v>317</v>
      </c>
      <c r="F91" s="45">
        <v>43270</v>
      </c>
    </row>
    <row r="92" spans="5:6" hidden="1" outlineLevel="1" x14ac:dyDescent="0.3">
      <c r="E92" s="177" t="s">
        <v>317</v>
      </c>
      <c r="F92" s="45">
        <v>43081</v>
      </c>
    </row>
    <row r="93" spans="5:6" hidden="1" outlineLevel="1" x14ac:dyDescent="0.3">
      <c r="E93" s="177" t="s">
        <v>317</v>
      </c>
      <c r="F93" s="45">
        <v>43120</v>
      </c>
    </row>
    <row r="94" spans="5:6" hidden="1" outlineLevel="1" x14ac:dyDescent="0.3">
      <c r="E94" s="177" t="s">
        <v>316</v>
      </c>
      <c r="F94" s="45">
        <v>43314</v>
      </c>
    </row>
    <row r="95" spans="5:6" hidden="1" outlineLevel="1" x14ac:dyDescent="0.3">
      <c r="E95" s="177" t="s">
        <v>316</v>
      </c>
      <c r="F95" s="45">
        <v>43336</v>
      </c>
    </row>
    <row r="96" spans="5:6" hidden="1" outlineLevel="1" x14ac:dyDescent="0.3">
      <c r="E96" s="177" t="s">
        <v>292</v>
      </c>
      <c r="F96" s="45">
        <v>43265</v>
      </c>
    </row>
    <row r="97" spans="5:6" hidden="1" outlineLevel="1" x14ac:dyDescent="0.3">
      <c r="E97" s="177" t="s">
        <v>317</v>
      </c>
      <c r="F97" s="45">
        <v>43087</v>
      </c>
    </row>
    <row r="98" spans="5:6" hidden="1" outlineLevel="1" x14ac:dyDescent="0.3">
      <c r="E98" s="177" t="s">
        <v>317</v>
      </c>
      <c r="F98" s="45">
        <v>43467</v>
      </c>
    </row>
    <row r="99" spans="5:6" hidden="1" outlineLevel="1" x14ac:dyDescent="0.3">
      <c r="E99" s="177" t="s">
        <v>316</v>
      </c>
      <c r="F99" s="45">
        <v>43384</v>
      </c>
    </row>
    <row r="100" spans="5:6" hidden="1" outlineLevel="1" x14ac:dyDescent="0.3">
      <c r="E100" s="177" t="s">
        <v>316</v>
      </c>
      <c r="F100" s="45">
        <v>43482</v>
      </c>
    </row>
    <row r="101" spans="5:6" hidden="1" outlineLevel="1" x14ac:dyDescent="0.3">
      <c r="E101" s="177" t="s">
        <v>316</v>
      </c>
      <c r="F101" s="45">
        <v>43370</v>
      </c>
    </row>
    <row r="102" spans="5:6" hidden="1" outlineLevel="1" x14ac:dyDescent="0.3">
      <c r="E102" s="177" t="s">
        <v>316</v>
      </c>
      <c r="F102" s="45">
        <v>43024</v>
      </c>
    </row>
    <row r="103" spans="5:6" hidden="1" outlineLevel="1" x14ac:dyDescent="0.3">
      <c r="E103" s="177" t="s">
        <v>316</v>
      </c>
      <c r="F103" s="45">
        <v>43234</v>
      </c>
    </row>
    <row r="104" spans="5:6" hidden="1" outlineLevel="1" x14ac:dyDescent="0.3">
      <c r="E104" s="177" t="s">
        <v>316</v>
      </c>
      <c r="F104" s="45">
        <v>43263</v>
      </c>
    </row>
    <row r="105" spans="5:6" hidden="1" outlineLevel="1" x14ac:dyDescent="0.3">
      <c r="E105" s="177" t="s">
        <v>316</v>
      </c>
      <c r="F105" s="45">
        <v>43223</v>
      </c>
    </row>
    <row r="106" spans="5:6" hidden="1" outlineLevel="1" x14ac:dyDescent="0.3">
      <c r="E106" s="177" t="s">
        <v>317</v>
      </c>
      <c r="F106" s="45">
        <v>43420</v>
      </c>
    </row>
    <row r="107" spans="5:6" hidden="1" outlineLevel="1" x14ac:dyDescent="0.3">
      <c r="E107" s="177" t="s">
        <v>316</v>
      </c>
      <c r="F107" s="45">
        <v>43136</v>
      </c>
    </row>
    <row r="108" spans="5:6" hidden="1" outlineLevel="1" x14ac:dyDescent="0.3">
      <c r="E108" s="177" t="s">
        <v>292</v>
      </c>
      <c r="F108" s="45">
        <v>43438</v>
      </c>
    </row>
    <row r="109" spans="5:6" hidden="1" outlineLevel="1" x14ac:dyDescent="0.3">
      <c r="E109" s="177" t="s">
        <v>317</v>
      </c>
      <c r="F109" s="45">
        <v>43427</v>
      </c>
    </row>
    <row r="110" spans="5:6" hidden="1" outlineLevel="1" x14ac:dyDescent="0.3">
      <c r="E110" s="177" t="s">
        <v>316</v>
      </c>
      <c r="F110" s="45">
        <v>43460</v>
      </c>
    </row>
    <row r="111" spans="5:6" hidden="1" outlineLevel="1" x14ac:dyDescent="0.3">
      <c r="E111" s="177" t="s">
        <v>292</v>
      </c>
      <c r="F111" s="45">
        <v>43172</v>
      </c>
    </row>
    <row r="112" spans="5:6" hidden="1" outlineLevel="1" x14ac:dyDescent="0.3">
      <c r="E112" s="177" t="s">
        <v>316</v>
      </c>
      <c r="F112" s="45">
        <v>43193</v>
      </c>
    </row>
    <row r="113" hidden="1" outlineLevel="1" x14ac:dyDescent="0.3"/>
    <row r="114" hidden="1" outlineLevel="1" x14ac:dyDescent="0.3"/>
    <row r="115" hidden="1" outlineLevel="1" x14ac:dyDescent="0.3"/>
    <row r="116" hidden="1" outlineLevel="1" x14ac:dyDescent="0.3"/>
    <row r="117" collapsed="1" x14ac:dyDescent="0.3"/>
  </sheetData>
  <conditionalFormatting sqref="A1:A2">
    <cfRule type="containsText" dxfId="8" priority="2" operator="containsText" text="redo">
      <formula>NOT(ISERROR(SEARCH("redo",A1)))</formula>
    </cfRule>
  </conditionalFormatting>
  <conditionalFormatting sqref="C1:C2">
    <cfRule type="containsText" dxfId="7" priority="1" operator="containsText" text="change">
      <formula>NOT(ISERROR(SEARCH("change",C1)))</formula>
    </cfRule>
  </conditionalFormatting>
  <hyperlinks>
    <hyperlink ref="D6" r:id="rId1" xr:uid="{988C6875-0F5A-477B-BA61-C538DC2FFF12}"/>
    <hyperlink ref="D10" r:id="rId2" xr:uid="{3457A673-8392-4776-AB3B-5EC72B5A3FB0}"/>
    <hyperlink ref="D11" r:id="rId3" xr:uid="{88BDFE8E-664E-468F-8D78-29237CF9ACB9}"/>
    <hyperlink ref="D12" r:id="rId4" xr:uid="{B4DFE15F-8E0E-4BB7-BA2D-926777ACCC42}"/>
    <hyperlink ref="D13" r:id="rId5" xr:uid="{92F0DDB0-6E72-4CF7-B2E0-6803BF280357}"/>
    <hyperlink ref="D14" r:id="rId6" xr:uid="{901312A9-71A7-4BEC-9F7E-0FDA5F1E81DE}"/>
    <hyperlink ref="D15" r:id="rId7" xr:uid="{C182D86B-2AC1-448B-BFF7-F1E9455DB8ED}"/>
    <hyperlink ref="D16" r:id="rId8" xr:uid="{6EAFF627-F25D-412B-8BA9-8B880EE0EA97}"/>
    <hyperlink ref="D17" r:id="rId9" xr:uid="{AF312CC0-7E15-4988-949A-A3FCDF161A8D}"/>
    <hyperlink ref="J1" location="Introduction!A1" display="Click here to go to introduction" xr:uid="{CC186A5B-A5D0-4B05-89B5-658986184AA8}"/>
  </hyperlinks>
  <pageMargins left="0.70866141732283472" right="0.70866141732283472" top="0.74803149606299213" bottom="0.74803149606299213" header="0.31496062992125984" footer="0.31496062992125984"/>
  <pageSetup scale="62"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D895-FC98-41B2-A3D1-68582F899BB0}">
  <sheetPr codeName="Sheet29">
    <pageSetUpPr fitToPage="1"/>
  </sheetPr>
  <dimension ref="A1:N68"/>
  <sheetViews>
    <sheetView showGridLines="0" zoomScaleNormal="100" workbookViewId="0">
      <selection activeCell="H124" sqref="H124"/>
    </sheetView>
  </sheetViews>
  <sheetFormatPr defaultRowHeight="14.4" customHeight="1" x14ac:dyDescent="0.3"/>
  <cols>
    <col min="1" max="1" width="13.44140625" customWidth="1"/>
    <col min="2" max="2" width="16.5546875" customWidth="1"/>
    <col min="3" max="3" width="10.109375" customWidth="1"/>
    <col min="4" max="4" width="12.33203125" bestFit="1" customWidth="1"/>
    <col min="5" max="5" width="14.88671875" customWidth="1"/>
    <col min="6" max="6" width="18" customWidth="1"/>
    <col min="7" max="7" width="12.33203125" customWidth="1"/>
    <col min="8" max="8" width="13.6640625" customWidth="1"/>
    <col min="9" max="9" width="13.5546875" customWidth="1"/>
    <col min="10" max="10" width="8.33203125" customWidth="1"/>
    <col min="11" max="11" width="6.5546875" customWidth="1"/>
    <col min="12" max="12" width="8.109375" customWidth="1"/>
    <col min="13" max="14" width="11.33203125" customWidth="1"/>
    <col min="15" max="26" width="8.88671875" customWidth="1"/>
  </cols>
  <sheetData>
    <row r="1" spans="1:14" x14ac:dyDescent="0.3">
      <c r="A1" s="27" t="s">
        <v>24</v>
      </c>
      <c r="F1" s="14" t="s">
        <v>15</v>
      </c>
    </row>
    <row r="2" spans="1:14" x14ac:dyDescent="0.3">
      <c r="A2" s="93" t="s">
        <v>377</v>
      </c>
      <c r="H2" s="24" t="s">
        <v>658</v>
      </c>
      <c r="I2" s="24"/>
      <c r="J2" s="24"/>
      <c r="K2" s="24"/>
      <c r="L2" s="24"/>
    </row>
    <row r="3" spans="1:14" x14ac:dyDescent="0.3">
      <c r="A3" s="11" t="s">
        <v>376</v>
      </c>
    </row>
    <row r="4" spans="1:14" x14ac:dyDescent="0.3">
      <c r="A4" s="11"/>
      <c r="H4" s="24" t="s">
        <v>594</v>
      </c>
      <c r="I4" s="24"/>
      <c r="J4" s="24"/>
      <c r="K4" s="24"/>
      <c r="L4" s="24"/>
    </row>
    <row r="5" spans="1:14" ht="30" customHeight="1" x14ac:dyDescent="0.3">
      <c r="A5" s="44" t="s">
        <v>268</v>
      </c>
      <c r="B5" s="3" t="s">
        <v>264</v>
      </c>
      <c r="C5" s="3" t="s">
        <v>375</v>
      </c>
      <c r="D5" s="3" t="s">
        <v>374</v>
      </c>
      <c r="E5" s="3" t="s">
        <v>306</v>
      </c>
      <c r="F5" s="3" t="s">
        <v>287</v>
      </c>
      <c r="G5" s="6"/>
      <c r="H5" s="6"/>
      <c r="I5" s="6"/>
      <c r="J5" s="6"/>
      <c r="K5" s="6"/>
      <c r="L5" s="6"/>
      <c r="M5" s="6"/>
      <c r="N5" s="6"/>
    </row>
    <row r="6" spans="1:14" x14ac:dyDescent="0.3">
      <c r="A6" s="45">
        <v>43291</v>
      </c>
      <c r="B6" t="s">
        <v>265</v>
      </c>
      <c r="C6">
        <v>1</v>
      </c>
      <c r="D6" t="s">
        <v>373</v>
      </c>
      <c r="E6">
        <v>50</v>
      </c>
      <c r="F6">
        <f t="shared" ref="F6:F25" si="0">E6*C6</f>
        <v>50</v>
      </c>
    </row>
    <row r="7" spans="1:14" x14ac:dyDescent="0.3">
      <c r="A7" s="45">
        <v>43351</v>
      </c>
      <c r="B7" t="s">
        <v>267</v>
      </c>
      <c r="C7">
        <v>1</v>
      </c>
      <c r="D7" t="s">
        <v>369</v>
      </c>
      <c r="E7">
        <v>65</v>
      </c>
      <c r="F7">
        <f t="shared" si="0"/>
        <v>65</v>
      </c>
    </row>
    <row r="8" spans="1:14" x14ac:dyDescent="0.3">
      <c r="A8" s="45">
        <v>43330</v>
      </c>
      <c r="B8" t="s">
        <v>269</v>
      </c>
      <c r="C8">
        <v>1</v>
      </c>
      <c r="D8" t="s">
        <v>372</v>
      </c>
      <c r="E8">
        <v>45</v>
      </c>
      <c r="F8">
        <f t="shared" si="0"/>
        <v>45</v>
      </c>
    </row>
    <row r="9" spans="1:14" x14ac:dyDescent="0.3">
      <c r="A9" s="45">
        <v>43241</v>
      </c>
      <c r="B9" t="s">
        <v>266</v>
      </c>
      <c r="C9">
        <v>2</v>
      </c>
      <c r="D9" t="s">
        <v>370</v>
      </c>
      <c r="E9">
        <v>35</v>
      </c>
      <c r="F9">
        <f t="shared" si="0"/>
        <v>70</v>
      </c>
    </row>
    <row r="10" spans="1:14" x14ac:dyDescent="0.3">
      <c r="A10" s="45">
        <v>43293</v>
      </c>
      <c r="B10" t="s">
        <v>267</v>
      </c>
      <c r="C10">
        <v>4</v>
      </c>
      <c r="D10" t="s">
        <v>371</v>
      </c>
      <c r="E10">
        <v>65</v>
      </c>
      <c r="F10">
        <f t="shared" si="0"/>
        <v>260</v>
      </c>
    </row>
    <row r="11" spans="1:14" x14ac:dyDescent="0.3">
      <c r="A11" s="45">
        <v>43290</v>
      </c>
      <c r="B11" t="s">
        <v>267</v>
      </c>
      <c r="C11">
        <v>2</v>
      </c>
      <c r="D11" t="s">
        <v>373</v>
      </c>
      <c r="E11">
        <v>65</v>
      </c>
      <c r="F11">
        <f t="shared" si="0"/>
        <v>130</v>
      </c>
    </row>
    <row r="12" spans="1:14" x14ac:dyDescent="0.3">
      <c r="A12" s="45">
        <v>43376</v>
      </c>
      <c r="B12" t="s">
        <v>269</v>
      </c>
      <c r="C12">
        <v>2</v>
      </c>
      <c r="D12" t="s">
        <v>369</v>
      </c>
      <c r="E12">
        <v>45</v>
      </c>
      <c r="F12">
        <f t="shared" si="0"/>
        <v>90</v>
      </c>
    </row>
    <row r="13" spans="1:14" x14ac:dyDescent="0.3">
      <c r="A13" s="45">
        <v>43332</v>
      </c>
      <c r="B13" t="s">
        <v>266</v>
      </c>
      <c r="C13">
        <v>3.0000000000000004</v>
      </c>
      <c r="D13" t="s">
        <v>372</v>
      </c>
      <c r="E13">
        <v>35</v>
      </c>
      <c r="F13">
        <f t="shared" si="0"/>
        <v>105.00000000000001</v>
      </c>
    </row>
    <row r="14" spans="1:14" x14ac:dyDescent="0.3">
      <c r="A14" s="45">
        <v>43313</v>
      </c>
      <c r="B14" t="s">
        <v>265</v>
      </c>
      <c r="C14">
        <v>3.0000000000000004</v>
      </c>
      <c r="D14" t="s">
        <v>371</v>
      </c>
      <c r="E14">
        <v>50</v>
      </c>
      <c r="F14">
        <f t="shared" si="0"/>
        <v>150.00000000000003</v>
      </c>
    </row>
    <row r="15" spans="1:14" x14ac:dyDescent="0.3">
      <c r="A15" s="45">
        <v>43386</v>
      </c>
      <c r="B15" t="s">
        <v>269</v>
      </c>
      <c r="C15">
        <v>4</v>
      </c>
      <c r="D15" t="s">
        <v>372</v>
      </c>
      <c r="E15">
        <v>45</v>
      </c>
      <c r="F15">
        <f t="shared" si="0"/>
        <v>180</v>
      </c>
    </row>
    <row r="16" spans="1:14" x14ac:dyDescent="0.3">
      <c r="A16" s="45">
        <v>43255</v>
      </c>
      <c r="B16" t="s">
        <v>266</v>
      </c>
      <c r="C16">
        <v>5</v>
      </c>
      <c r="D16" t="s">
        <v>373</v>
      </c>
      <c r="E16">
        <v>35</v>
      </c>
      <c r="F16">
        <f t="shared" si="0"/>
        <v>175</v>
      </c>
    </row>
    <row r="17" spans="1:12" x14ac:dyDescent="0.3">
      <c r="A17" s="45">
        <v>43306</v>
      </c>
      <c r="B17" t="s">
        <v>267</v>
      </c>
      <c r="C17">
        <v>5</v>
      </c>
      <c r="D17" t="s">
        <v>373</v>
      </c>
      <c r="E17">
        <v>65</v>
      </c>
      <c r="F17">
        <f t="shared" si="0"/>
        <v>325</v>
      </c>
    </row>
    <row r="18" spans="1:12" x14ac:dyDescent="0.3">
      <c r="A18" s="45">
        <v>43221</v>
      </c>
      <c r="B18" t="s">
        <v>265</v>
      </c>
      <c r="C18">
        <v>7</v>
      </c>
      <c r="D18" t="s">
        <v>373</v>
      </c>
      <c r="E18">
        <v>50</v>
      </c>
      <c r="F18">
        <f t="shared" si="0"/>
        <v>350</v>
      </c>
    </row>
    <row r="19" spans="1:12" x14ac:dyDescent="0.3">
      <c r="A19" s="45">
        <v>43275</v>
      </c>
      <c r="B19" t="s">
        <v>266</v>
      </c>
      <c r="C19">
        <v>7.9999999999999991</v>
      </c>
      <c r="D19" t="s">
        <v>372</v>
      </c>
      <c r="E19">
        <v>35</v>
      </c>
      <c r="F19">
        <f t="shared" si="0"/>
        <v>279.99999999999994</v>
      </c>
    </row>
    <row r="20" spans="1:12" x14ac:dyDescent="0.3">
      <c r="A20" s="45">
        <v>43270</v>
      </c>
      <c r="B20" t="s">
        <v>265</v>
      </c>
      <c r="C20">
        <v>7.9999999999999991</v>
      </c>
      <c r="D20" t="s">
        <v>371</v>
      </c>
      <c r="E20">
        <v>50</v>
      </c>
      <c r="F20">
        <f t="shared" si="0"/>
        <v>399.99999999999994</v>
      </c>
    </row>
    <row r="21" spans="1:12" x14ac:dyDescent="0.3">
      <c r="A21" s="45">
        <v>43244</v>
      </c>
      <c r="B21" t="s">
        <v>266</v>
      </c>
      <c r="C21">
        <v>10</v>
      </c>
      <c r="D21" t="s">
        <v>371</v>
      </c>
      <c r="E21">
        <v>35</v>
      </c>
      <c r="F21">
        <f t="shared" si="0"/>
        <v>350</v>
      </c>
    </row>
    <row r="22" spans="1:12" x14ac:dyDescent="0.3">
      <c r="A22" s="45">
        <v>43345</v>
      </c>
      <c r="B22" t="s">
        <v>265</v>
      </c>
      <c r="C22">
        <v>6</v>
      </c>
      <c r="D22" t="s">
        <v>370</v>
      </c>
      <c r="E22">
        <v>50</v>
      </c>
      <c r="F22">
        <f t="shared" si="0"/>
        <v>300</v>
      </c>
    </row>
    <row r="23" spans="1:12" x14ac:dyDescent="0.3">
      <c r="A23" s="45">
        <v>43315</v>
      </c>
      <c r="B23" t="s">
        <v>270</v>
      </c>
      <c r="C23">
        <v>3</v>
      </c>
      <c r="D23" t="s">
        <v>371</v>
      </c>
      <c r="E23">
        <v>40</v>
      </c>
      <c r="F23">
        <f t="shared" si="0"/>
        <v>120</v>
      </c>
    </row>
    <row r="24" spans="1:12" x14ac:dyDescent="0.3">
      <c r="A24" s="45">
        <v>43273</v>
      </c>
      <c r="B24" t="s">
        <v>267</v>
      </c>
      <c r="C24">
        <v>8</v>
      </c>
      <c r="D24" t="s">
        <v>370</v>
      </c>
      <c r="E24">
        <v>65</v>
      </c>
      <c r="F24">
        <f t="shared" si="0"/>
        <v>520</v>
      </c>
    </row>
    <row r="25" spans="1:12" x14ac:dyDescent="0.3">
      <c r="A25" s="45">
        <v>43339</v>
      </c>
      <c r="B25" t="s">
        <v>269</v>
      </c>
      <c r="C25">
        <v>10</v>
      </c>
      <c r="D25" t="s">
        <v>369</v>
      </c>
      <c r="E25">
        <v>45</v>
      </c>
      <c r="F25">
        <f t="shared" si="0"/>
        <v>450</v>
      </c>
    </row>
    <row r="26" spans="1:12" x14ac:dyDescent="0.3">
      <c r="A26" s="45"/>
    </row>
    <row r="27" spans="1:12" x14ac:dyDescent="0.3">
      <c r="A27" s="1" t="s">
        <v>275</v>
      </c>
      <c r="K27" s="1" t="s">
        <v>660</v>
      </c>
    </row>
    <row r="28" spans="1:12" x14ac:dyDescent="0.3">
      <c r="A28">
        <v>1</v>
      </c>
      <c r="B28" t="s">
        <v>368</v>
      </c>
      <c r="K28">
        <v>201</v>
      </c>
      <c r="L28" t="s">
        <v>661</v>
      </c>
    </row>
    <row r="29" spans="1:12" x14ac:dyDescent="0.3">
      <c r="A29">
        <v>2</v>
      </c>
      <c r="B29" t="s">
        <v>367</v>
      </c>
      <c r="K29">
        <f>K28+1</f>
        <v>202</v>
      </c>
      <c r="L29" t="s">
        <v>662</v>
      </c>
    </row>
    <row r="30" spans="1:12" x14ac:dyDescent="0.3">
      <c r="A30">
        <v>3</v>
      </c>
      <c r="B30" t="s">
        <v>659</v>
      </c>
      <c r="K30">
        <f t="shared" ref="K30:K39" si="1">K29+1</f>
        <v>203</v>
      </c>
      <c r="L30" t="s">
        <v>663</v>
      </c>
    </row>
    <row r="31" spans="1:12" x14ac:dyDescent="0.3">
      <c r="A31">
        <v>4</v>
      </c>
      <c r="B31" t="s">
        <v>366</v>
      </c>
      <c r="K31">
        <f t="shared" si="1"/>
        <v>204</v>
      </c>
      <c r="L31" t="s">
        <v>664</v>
      </c>
    </row>
    <row r="32" spans="1:12" x14ac:dyDescent="0.3">
      <c r="A32">
        <v>5</v>
      </c>
      <c r="B32" t="s">
        <v>365</v>
      </c>
      <c r="K32">
        <f t="shared" si="1"/>
        <v>205</v>
      </c>
      <c r="L32" t="s">
        <v>665</v>
      </c>
    </row>
    <row r="33" spans="1:14" x14ac:dyDescent="0.3">
      <c r="A33">
        <v>6</v>
      </c>
      <c r="B33" t="s">
        <v>591</v>
      </c>
      <c r="K33">
        <f t="shared" si="1"/>
        <v>206</v>
      </c>
      <c r="L33" t="s">
        <v>666</v>
      </c>
    </row>
    <row r="34" spans="1:14" x14ac:dyDescent="0.3">
      <c r="A34">
        <v>7</v>
      </c>
      <c r="B34" t="s">
        <v>364</v>
      </c>
      <c r="K34">
        <f t="shared" si="1"/>
        <v>207</v>
      </c>
      <c r="L34" t="s">
        <v>667</v>
      </c>
    </row>
    <row r="35" spans="1:14" x14ac:dyDescent="0.3">
      <c r="A35">
        <v>8</v>
      </c>
      <c r="B35" t="s">
        <v>590</v>
      </c>
      <c r="K35">
        <f t="shared" si="1"/>
        <v>208</v>
      </c>
      <c r="L35" t="s">
        <v>670</v>
      </c>
    </row>
    <row r="36" spans="1:14" x14ac:dyDescent="0.3">
      <c r="K36">
        <f t="shared" si="1"/>
        <v>209</v>
      </c>
      <c r="L36" t="s">
        <v>671</v>
      </c>
    </row>
    <row r="37" spans="1:14" x14ac:dyDescent="0.3">
      <c r="A37" t="s">
        <v>363</v>
      </c>
      <c r="K37">
        <f t="shared" si="1"/>
        <v>210</v>
      </c>
      <c r="L37" t="s">
        <v>672</v>
      </c>
    </row>
    <row r="38" spans="1:14" x14ac:dyDescent="0.3">
      <c r="A38" s="17" t="s">
        <v>362</v>
      </c>
      <c r="K38">
        <f t="shared" si="1"/>
        <v>211</v>
      </c>
      <c r="L38" t="s">
        <v>668</v>
      </c>
    </row>
    <row r="39" spans="1:14" x14ac:dyDescent="0.3">
      <c r="A39" s="17"/>
      <c r="K39">
        <f t="shared" si="1"/>
        <v>212</v>
      </c>
      <c r="L39" t="s">
        <v>669</v>
      </c>
    </row>
    <row r="40" spans="1:14" ht="28.8" x14ac:dyDescent="0.3">
      <c r="A40" s="2" t="s">
        <v>324</v>
      </c>
      <c r="B40" s="3" t="s">
        <v>673</v>
      </c>
      <c r="C40" t="s">
        <v>361</v>
      </c>
      <c r="D40" s="3" t="s">
        <v>284</v>
      </c>
      <c r="E40" s="3" t="s">
        <v>268</v>
      </c>
      <c r="F40" s="3" t="s">
        <v>360</v>
      </c>
      <c r="G40" s="3" t="s">
        <v>288</v>
      </c>
      <c r="H40" s="3" t="s">
        <v>675</v>
      </c>
      <c r="I40" s="3" t="s">
        <v>676</v>
      </c>
    </row>
    <row r="41" spans="1:14" x14ac:dyDescent="0.3">
      <c r="A41" t="s">
        <v>316</v>
      </c>
      <c r="B41" s="6" t="s">
        <v>321</v>
      </c>
      <c r="C41" t="s">
        <v>272</v>
      </c>
      <c r="D41" s="8">
        <v>70000</v>
      </c>
      <c r="E41" s="92">
        <v>43314</v>
      </c>
      <c r="F41">
        <v>17</v>
      </c>
      <c r="G41" t="str">
        <f>VLOOKUP(A41,$M$42:$N$45,2,0)</f>
        <v>Cambodia</v>
      </c>
      <c r="H41" s="8">
        <v>55000</v>
      </c>
      <c r="I41" s="8">
        <v>5000</v>
      </c>
      <c r="M41" s="140" t="s">
        <v>324</v>
      </c>
      <c r="N41" s="141" t="s">
        <v>288</v>
      </c>
    </row>
    <row r="42" spans="1:14" x14ac:dyDescent="0.3">
      <c r="A42" t="s">
        <v>356</v>
      </c>
      <c r="B42" s="6" t="s">
        <v>321</v>
      </c>
      <c r="C42" t="s">
        <v>272</v>
      </c>
      <c r="D42" s="8">
        <v>65000</v>
      </c>
      <c r="E42" s="92">
        <v>43273</v>
      </c>
      <c r="F42">
        <v>12</v>
      </c>
      <c r="G42" t="str">
        <f t="shared" ref="G42:G55" si="2">VLOOKUP(A42,$M$42:$N$45,2,0)</f>
        <v>Thailand</v>
      </c>
      <c r="H42" s="8">
        <v>36000</v>
      </c>
      <c r="I42" s="8">
        <v>75000</v>
      </c>
      <c r="M42" s="136" t="s">
        <v>592</v>
      </c>
      <c r="N42" s="113" t="s">
        <v>285</v>
      </c>
    </row>
    <row r="43" spans="1:14" x14ac:dyDescent="0.3">
      <c r="A43" t="s">
        <v>317</v>
      </c>
      <c r="B43" s="6" t="s">
        <v>359</v>
      </c>
      <c r="C43" t="s">
        <v>354</v>
      </c>
      <c r="D43" s="8">
        <v>70000</v>
      </c>
      <c r="E43" s="92">
        <v>43285</v>
      </c>
      <c r="F43">
        <v>9</v>
      </c>
      <c r="G43" t="str">
        <f t="shared" si="2"/>
        <v>Cambodia</v>
      </c>
      <c r="H43" s="8">
        <v>85000</v>
      </c>
      <c r="I43" s="8">
        <v>46000</v>
      </c>
      <c r="M43" s="136" t="s">
        <v>356</v>
      </c>
      <c r="N43" s="113" t="s">
        <v>540</v>
      </c>
    </row>
    <row r="44" spans="1:14" x14ac:dyDescent="0.3">
      <c r="A44" t="s">
        <v>291</v>
      </c>
      <c r="B44" s="6" t="s">
        <v>353</v>
      </c>
      <c r="C44" t="s">
        <v>272</v>
      </c>
      <c r="D44" s="8">
        <v>35000</v>
      </c>
      <c r="E44" s="92">
        <v>43337</v>
      </c>
      <c r="F44">
        <v>23</v>
      </c>
      <c r="G44" t="str">
        <f t="shared" si="2"/>
        <v>Cambodia</v>
      </c>
      <c r="H44" s="8">
        <v>30000</v>
      </c>
      <c r="I44" s="8">
        <v>82000</v>
      </c>
      <c r="M44" s="136" t="s">
        <v>291</v>
      </c>
      <c r="N44" s="113" t="s">
        <v>285</v>
      </c>
    </row>
    <row r="45" spans="1:14" x14ac:dyDescent="0.3">
      <c r="A45" t="s">
        <v>316</v>
      </c>
      <c r="B45" s="6" t="s">
        <v>358</v>
      </c>
      <c r="C45" t="s">
        <v>273</v>
      </c>
      <c r="D45" s="8">
        <v>40000</v>
      </c>
      <c r="E45" s="92">
        <v>43281</v>
      </c>
      <c r="F45">
        <v>18</v>
      </c>
      <c r="G45" t="str">
        <f t="shared" si="2"/>
        <v>Cambodia</v>
      </c>
      <c r="H45" s="8">
        <v>48000</v>
      </c>
      <c r="I45" s="8">
        <v>37000</v>
      </c>
      <c r="M45" s="137" t="s">
        <v>317</v>
      </c>
      <c r="N45" s="138" t="s">
        <v>285</v>
      </c>
    </row>
    <row r="46" spans="1:14" x14ac:dyDescent="0.3">
      <c r="A46" t="s">
        <v>356</v>
      </c>
      <c r="B46" s="6" t="s">
        <v>358</v>
      </c>
      <c r="C46" t="s">
        <v>354</v>
      </c>
      <c r="D46" s="8">
        <v>40000</v>
      </c>
      <c r="E46" s="92">
        <v>43236</v>
      </c>
      <c r="F46">
        <v>13</v>
      </c>
      <c r="G46" t="str">
        <f t="shared" si="2"/>
        <v>Thailand</v>
      </c>
      <c r="H46" s="8">
        <v>23000</v>
      </c>
      <c r="I46" s="8">
        <v>32000</v>
      </c>
    </row>
    <row r="47" spans="1:14" x14ac:dyDescent="0.3">
      <c r="A47" t="s">
        <v>316</v>
      </c>
      <c r="B47" s="6" t="s">
        <v>321</v>
      </c>
      <c r="C47" t="s">
        <v>352</v>
      </c>
      <c r="D47" s="8">
        <v>70000</v>
      </c>
      <c r="E47" s="92">
        <v>43363</v>
      </c>
      <c r="F47">
        <v>16</v>
      </c>
      <c r="G47" t="str">
        <f t="shared" si="2"/>
        <v>Cambodia</v>
      </c>
      <c r="H47" s="8">
        <v>38000</v>
      </c>
      <c r="I47" s="8">
        <v>49000</v>
      </c>
    </row>
    <row r="48" spans="1:14" x14ac:dyDescent="0.3">
      <c r="A48" t="s">
        <v>317</v>
      </c>
      <c r="B48" s="6" t="s">
        <v>353</v>
      </c>
      <c r="C48" t="s">
        <v>352</v>
      </c>
      <c r="D48" s="8">
        <v>40000</v>
      </c>
      <c r="E48" s="92">
        <v>43322</v>
      </c>
      <c r="F48">
        <v>8</v>
      </c>
      <c r="G48" t="str">
        <f t="shared" si="2"/>
        <v>Cambodia</v>
      </c>
      <c r="H48" s="8">
        <v>74000</v>
      </c>
      <c r="I48" s="8">
        <v>24000</v>
      </c>
    </row>
    <row r="49" spans="1:9" x14ac:dyDescent="0.3">
      <c r="A49" t="s">
        <v>317</v>
      </c>
      <c r="B49" s="6" t="s">
        <v>353</v>
      </c>
      <c r="C49" t="s">
        <v>357</v>
      </c>
      <c r="D49" s="8">
        <v>45000</v>
      </c>
      <c r="E49" s="92">
        <v>43375</v>
      </c>
      <c r="F49">
        <v>6</v>
      </c>
      <c r="G49" t="str">
        <f t="shared" si="2"/>
        <v>Cambodia</v>
      </c>
      <c r="H49" s="8">
        <v>47000</v>
      </c>
      <c r="I49" s="8">
        <v>47000</v>
      </c>
    </row>
    <row r="50" spans="1:9" x14ac:dyDescent="0.3">
      <c r="A50" t="s">
        <v>291</v>
      </c>
      <c r="B50" t="s">
        <v>321</v>
      </c>
      <c r="C50" t="s">
        <v>357</v>
      </c>
      <c r="D50" s="8">
        <v>30000</v>
      </c>
      <c r="E50" s="92">
        <v>43266</v>
      </c>
      <c r="F50">
        <v>13</v>
      </c>
      <c r="G50" t="str">
        <f t="shared" si="2"/>
        <v>Cambodia</v>
      </c>
      <c r="H50" s="8">
        <v>73000</v>
      </c>
      <c r="I50" s="8">
        <v>9000</v>
      </c>
    </row>
    <row r="51" spans="1:9" x14ac:dyDescent="0.3">
      <c r="A51" t="s">
        <v>317</v>
      </c>
      <c r="B51" s="6" t="s">
        <v>359</v>
      </c>
      <c r="C51" t="s">
        <v>272</v>
      </c>
      <c r="D51" s="8">
        <v>80000</v>
      </c>
      <c r="E51" s="92">
        <v>43329</v>
      </c>
      <c r="F51">
        <v>11</v>
      </c>
      <c r="G51" t="str">
        <f t="shared" si="2"/>
        <v>Cambodia</v>
      </c>
      <c r="H51" s="8">
        <v>8000</v>
      </c>
      <c r="I51" s="8">
        <v>16000</v>
      </c>
    </row>
    <row r="52" spans="1:9" x14ac:dyDescent="0.3">
      <c r="A52" t="s">
        <v>356</v>
      </c>
      <c r="B52" t="s">
        <v>358</v>
      </c>
      <c r="C52" t="s">
        <v>357</v>
      </c>
      <c r="D52" s="8">
        <v>20000</v>
      </c>
      <c r="E52" s="92">
        <v>43299</v>
      </c>
      <c r="F52">
        <v>14</v>
      </c>
      <c r="G52" t="str">
        <f t="shared" si="2"/>
        <v>Thailand</v>
      </c>
      <c r="H52" s="8">
        <v>60000</v>
      </c>
      <c r="I52" s="8">
        <v>21000</v>
      </c>
    </row>
    <row r="53" spans="1:9" x14ac:dyDescent="0.3">
      <c r="A53" t="s">
        <v>356</v>
      </c>
      <c r="B53" s="6" t="s">
        <v>355</v>
      </c>
      <c r="C53" t="s">
        <v>273</v>
      </c>
      <c r="D53" s="8">
        <v>45000</v>
      </c>
      <c r="E53" s="92">
        <v>43393</v>
      </c>
      <c r="F53">
        <v>14</v>
      </c>
      <c r="G53" t="str">
        <f t="shared" si="2"/>
        <v>Thailand</v>
      </c>
      <c r="H53" s="8">
        <v>70000</v>
      </c>
      <c r="I53" s="8">
        <v>55000</v>
      </c>
    </row>
    <row r="54" spans="1:9" x14ac:dyDescent="0.3">
      <c r="A54" t="s">
        <v>316</v>
      </c>
      <c r="B54" t="s">
        <v>355</v>
      </c>
      <c r="C54" t="s">
        <v>354</v>
      </c>
      <c r="D54" s="8">
        <v>75000</v>
      </c>
      <c r="E54" s="92">
        <v>43346</v>
      </c>
      <c r="F54">
        <v>13</v>
      </c>
      <c r="G54" t="str">
        <f t="shared" si="2"/>
        <v>Cambodia</v>
      </c>
      <c r="H54" s="8">
        <v>71000</v>
      </c>
      <c r="I54" s="8">
        <v>51000</v>
      </c>
    </row>
    <row r="55" spans="1:9" x14ac:dyDescent="0.3">
      <c r="A55" t="s">
        <v>291</v>
      </c>
      <c r="B55" s="6" t="s">
        <v>353</v>
      </c>
      <c r="C55" t="s">
        <v>352</v>
      </c>
      <c r="D55" s="8">
        <v>45000</v>
      </c>
      <c r="E55" s="92">
        <v>43345</v>
      </c>
      <c r="F55">
        <v>24</v>
      </c>
      <c r="G55" t="str">
        <f t="shared" si="2"/>
        <v>Cambodia</v>
      </c>
      <c r="H55" s="8">
        <v>77000</v>
      </c>
      <c r="I55" s="8">
        <v>10000</v>
      </c>
    </row>
    <row r="57" spans="1:9" x14ac:dyDescent="0.3">
      <c r="A57" s="17" t="s">
        <v>275</v>
      </c>
    </row>
    <row r="58" spans="1:9" x14ac:dyDescent="0.3">
      <c r="A58" s="5" t="s">
        <v>683</v>
      </c>
    </row>
    <row r="59" spans="1:9" x14ac:dyDescent="0.3">
      <c r="A59" s="5"/>
    </row>
    <row r="60" spans="1:9" x14ac:dyDescent="0.3">
      <c r="A60" s="171" t="s">
        <v>0</v>
      </c>
      <c r="B60" s="24" t="s">
        <v>685</v>
      </c>
      <c r="C60" s="24"/>
      <c r="D60" s="24"/>
      <c r="E60" s="24"/>
      <c r="F60" s="24" t="s">
        <v>351</v>
      </c>
    </row>
    <row r="61" spans="1:9" x14ac:dyDescent="0.3">
      <c r="A61" s="24">
        <v>11</v>
      </c>
      <c r="B61" s="24" t="s">
        <v>677</v>
      </c>
      <c r="C61" s="24"/>
      <c r="D61" s="24"/>
      <c r="E61" s="24"/>
      <c r="F61" s="91"/>
    </row>
    <row r="62" spans="1:9" x14ac:dyDescent="0.3">
      <c r="A62" s="24">
        <v>12</v>
      </c>
      <c r="B62" s="24" t="s">
        <v>678</v>
      </c>
      <c r="C62" s="24"/>
      <c r="D62" s="24"/>
      <c r="E62" s="24"/>
      <c r="F62" s="91"/>
    </row>
    <row r="63" spans="1:9" x14ac:dyDescent="0.3">
      <c r="A63" s="24">
        <v>13</v>
      </c>
      <c r="B63" s="24" t="s">
        <v>684</v>
      </c>
      <c r="C63" s="24"/>
      <c r="D63" s="24"/>
      <c r="E63" s="24"/>
      <c r="F63" s="91"/>
    </row>
    <row r="64" spans="1:9" x14ac:dyDescent="0.3">
      <c r="A64" s="24">
        <v>14</v>
      </c>
      <c r="B64" s="24" t="s">
        <v>680</v>
      </c>
      <c r="C64" s="24"/>
      <c r="D64" s="24"/>
      <c r="E64" s="24"/>
      <c r="F64" s="91"/>
    </row>
    <row r="65" spans="1:6" x14ac:dyDescent="0.3">
      <c r="A65" s="24">
        <v>15</v>
      </c>
      <c r="B65" s="24" t="s">
        <v>686</v>
      </c>
      <c r="C65" s="24"/>
      <c r="D65" s="24"/>
      <c r="E65" s="24"/>
      <c r="F65" s="91"/>
    </row>
    <row r="66" spans="1:6" x14ac:dyDescent="0.3">
      <c r="A66" s="24">
        <v>16</v>
      </c>
      <c r="B66" s="24" t="s">
        <v>679</v>
      </c>
      <c r="C66" s="24"/>
      <c r="D66" s="24"/>
      <c r="E66" s="24"/>
      <c r="F66" s="91"/>
    </row>
    <row r="67" spans="1:6" x14ac:dyDescent="0.3">
      <c r="A67" s="24">
        <v>17</v>
      </c>
      <c r="B67" s="24" t="s">
        <v>681</v>
      </c>
      <c r="C67" s="24"/>
      <c r="D67" s="24"/>
      <c r="E67" s="24"/>
      <c r="F67" s="91"/>
    </row>
    <row r="68" spans="1:6" x14ac:dyDescent="0.3">
      <c r="A68" s="24">
        <v>18</v>
      </c>
      <c r="B68" s="24" t="s">
        <v>682</v>
      </c>
      <c r="C68" s="24"/>
      <c r="D68" s="24"/>
      <c r="E68" s="24"/>
      <c r="F68" s="91"/>
    </row>
  </sheetData>
  <conditionalFormatting sqref="A1">
    <cfRule type="containsText" dxfId="6" priority="1" operator="containsText" text="redo">
      <formula>NOT(ISERROR(SEARCH("redo",A1)))</formula>
    </cfRule>
  </conditionalFormatting>
  <hyperlinks>
    <hyperlink ref="F1" location="Introduction!A1" display="Click here to go to introduction" xr:uid="{67F3BEE5-CC27-4AD6-88B8-9A9E5E0742E0}"/>
  </hyperlinks>
  <pageMargins left="0.70866141732283472" right="0.70866141732283472" top="0.74803149606299213" bottom="0.74803149606299213" header="0.31496062992125984" footer="0.31496062992125984"/>
  <pageSetup scale="49" orientation="landscape" horizontalDpi="300" r:id="rId1"/>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52E66-37CD-4653-B983-D853DC7005B8}">
  <sheetPr codeName="Sheet30">
    <pageSetUpPr fitToPage="1"/>
  </sheetPr>
  <dimension ref="A1:E41"/>
  <sheetViews>
    <sheetView showGridLines="0" zoomScaleNormal="100" workbookViewId="0">
      <selection activeCell="H124" sqref="H124"/>
    </sheetView>
  </sheetViews>
  <sheetFormatPr defaultRowHeight="14.4" customHeight="1" x14ac:dyDescent="0.3"/>
  <cols>
    <col min="1" max="1" width="6.109375" customWidth="1"/>
    <col min="2" max="2" width="20.44140625" customWidth="1"/>
    <col min="3" max="3" width="82" customWidth="1"/>
    <col min="4" max="4" width="40.44140625" customWidth="1"/>
    <col min="5" max="5" width="14.109375" customWidth="1"/>
    <col min="6" max="8" width="8.88671875" customWidth="1"/>
  </cols>
  <sheetData>
    <row r="1" spans="1:5" x14ac:dyDescent="0.3">
      <c r="A1" s="27" t="s">
        <v>24</v>
      </c>
      <c r="C1" s="14" t="s">
        <v>15</v>
      </c>
      <c r="D1" s="31"/>
      <c r="E1" s="6"/>
    </row>
    <row r="2" spans="1:5" x14ac:dyDescent="0.3">
      <c r="A2" s="17" t="s">
        <v>447</v>
      </c>
      <c r="E2" s="6"/>
    </row>
    <row r="3" spans="1:5" x14ac:dyDescent="0.3">
      <c r="A3" s="1"/>
      <c r="E3" s="6"/>
    </row>
    <row r="4" spans="1:5" x14ac:dyDescent="0.3">
      <c r="A4" s="1" t="s">
        <v>290</v>
      </c>
      <c r="D4" s="3"/>
      <c r="E4" s="6"/>
    </row>
    <row r="5" spans="1:5" x14ac:dyDescent="0.3">
      <c r="A5" t="s">
        <v>446</v>
      </c>
      <c r="D5" s="6"/>
      <c r="E5" s="6"/>
    </row>
    <row r="6" spans="1:5" x14ac:dyDescent="0.3">
      <c r="A6" t="s">
        <v>445</v>
      </c>
      <c r="D6" s="6"/>
      <c r="E6" s="6"/>
    </row>
    <row r="7" spans="1:5" x14ac:dyDescent="0.3">
      <c r="D7" s="6"/>
      <c r="E7" s="6"/>
    </row>
    <row r="8" spans="1:5" x14ac:dyDescent="0.3">
      <c r="A8" s="1" t="s">
        <v>7</v>
      </c>
      <c r="D8" s="6"/>
      <c r="E8" s="6"/>
    </row>
    <row r="9" spans="1:5" x14ac:dyDescent="0.3">
      <c r="A9" t="s">
        <v>444</v>
      </c>
      <c r="D9" s="6"/>
      <c r="E9" s="6"/>
    </row>
    <row r="10" spans="1:5" x14ac:dyDescent="0.3">
      <c r="A10" t="s">
        <v>318</v>
      </c>
      <c r="B10" s="6"/>
      <c r="C10" s="6"/>
      <c r="D10" s="6"/>
      <c r="E10" s="6"/>
    </row>
    <row r="11" spans="1:5" x14ac:dyDescent="0.3">
      <c r="A11" s="6"/>
      <c r="B11" s="6"/>
      <c r="C11" s="6"/>
      <c r="D11" s="6"/>
      <c r="E11" s="6"/>
    </row>
    <row r="12" spans="1:5" x14ac:dyDescent="0.3">
      <c r="A12" s="1" t="s">
        <v>443</v>
      </c>
      <c r="E12" s="6"/>
    </row>
    <row r="13" spans="1:5" x14ac:dyDescent="0.3">
      <c r="A13" s="1"/>
      <c r="E13" s="6"/>
    </row>
    <row r="14" spans="1:5" ht="15" thickBot="1" x14ac:dyDescent="0.35">
      <c r="A14" s="84" t="s">
        <v>0</v>
      </c>
      <c r="B14" s="111" t="s">
        <v>4</v>
      </c>
      <c r="C14" s="110" t="s">
        <v>1</v>
      </c>
      <c r="D14" s="110" t="s">
        <v>2</v>
      </c>
    </row>
    <row r="15" spans="1:5" ht="29.4" thickTop="1" x14ac:dyDescent="0.3">
      <c r="A15" s="109">
        <v>1</v>
      </c>
      <c r="B15" s="108" t="s">
        <v>442</v>
      </c>
      <c r="C15" s="107" t="s">
        <v>441</v>
      </c>
      <c r="D15" s="107" t="s">
        <v>440</v>
      </c>
    </row>
    <row r="16" spans="1:5" ht="57.6" x14ac:dyDescent="0.3">
      <c r="A16" s="103">
        <v>2</v>
      </c>
      <c r="B16" s="102" t="s">
        <v>439</v>
      </c>
      <c r="C16" s="101" t="s">
        <v>438</v>
      </c>
      <c r="D16" s="101" t="s">
        <v>437</v>
      </c>
    </row>
    <row r="17" spans="1:5" ht="28.8" x14ac:dyDescent="0.3">
      <c r="A17" s="106">
        <v>3</v>
      </c>
      <c r="B17" s="105" t="s">
        <v>436</v>
      </c>
      <c r="C17" s="104" t="s">
        <v>435</v>
      </c>
      <c r="D17" s="104" t="s">
        <v>434</v>
      </c>
    </row>
    <row r="18" spans="1:5" ht="57.6" x14ac:dyDescent="0.3">
      <c r="A18" s="103">
        <v>4</v>
      </c>
      <c r="B18" s="102" t="s">
        <v>433</v>
      </c>
      <c r="C18" s="101" t="s">
        <v>432</v>
      </c>
      <c r="D18" s="101" t="s">
        <v>431</v>
      </c>
    </row>
    <row r="19" spans="1:5" ht="28.8" x14ac:dyDescent="0.3">
      <c r="A19" s="106">
        <v>5</v>
      </c>
      <c r="B19" s="105" t="s">
        <v>430</v>
      </c>
      <c r="C19" s="104" t="s">
        <v>429</v>
      </c>
      <c r="D19" s="104" t="s">
        <v>428</v>
      </c>
    </row>
    <row r="20" spans="1:5" ht="28.8" x14ac:dyDescent="0.3">
      <c r="A20" s="103">
        <v>6</v>
      </c>
      <c r="B20" s="102" t="s">
        <v>427</v>
      </c>
      <c r="C20" s="101" t="s">
        <v>426</v>
      </c>
      <c r="D20" s="101" t="s">
        <v>425</v>
      </c>
    </row>
    <row r="21" spans="1:5" ht="28.8" x14ac:dyDescent="0.3">
      <c r="A21" s="106">
        <v>7</v>
      </c>
      <c r="B21" s="105" t="s">
        <v>424</v>
      </c>
      <c r="C21" s="104" t="s">
        <v>423</v>
      </c>
      <c r="D21" s="104" t="s">
        <v>422</v>
      </c>
      <c r="E21" s="6"/>
    </row>
    <row r="22" spans="1:5" ht="43.2" x14ac:dyDescent="0.3">
      <c r="A22" s="103">
        <v>8</v>
      </c>
      <c r="B22" s="102" t="s">
        <v>421</v>
      </c>
      <c r="C22" s="101" t="s">
        <v>420</v>
      </c>
      <c r="D22" s="101" t="s">
        <v>419</v>
      </c>
      <c r="E22" s="6"/>
    </row>
    <row r="23" spans="1:5" x14ac:dyDescent="0.3">
      <c r="B23" s="6"/>
      <c r="C23" s="6"/>
      <c r="D23" s="6"/>
      <c r="E23" s="6"/>
    </row>
    <row r="24" spans="1:5" x14ac:dyDescent="0.3">
      <c r="A24" s="5" t="s">
        <v>418</v>
      </c>
      <c r="B24" s="6"/>
      <c r="E24" s="6"/>
    </row>
    <row r="25" spans="1:5" x14ac:dyDescent="0.3">
      <c r="A25" s="5"/>
      <c r="B25" s="6"/>
      <c r="E25" s="6"/>
    </row>
    <row r="26" spans="1:5" ht="15" thickBot="1" x14ac:dyDescent="0.35">
      <c r="A26" s="75" t="s">
        <v>0</v>
      </c>
      <c r="B26" s="100" t="s">
        <v>4</v>
      </c>
      <c r="C26" s="100" t="s">
        <v>1</v>
      </c>
      <c r="D26" s="100" t="s">
        <v>2</v>
      </c>
      <c r="E26" s="100" t="s">
        <v>7</v>
      </c>
    </row>
    <row r="27" spans="1:5" ht="15" thickTop="1" x14ac:dyDescent="0.3">
      <c r="A27" s="99">
        <v>9</v>
      </c>
      <c r="B27" s="98" t="s">
        <v>417</v>
      </c>
      <c r="C27" s="98" t="s">
        <v>416</v>
      </c>
      <c r="D27" s="98" t="s">
        <v>3</v>
      </c>
      <c r="E27" s="98">
        <v>1</v>
      </c>
    </row>
    <row r="28" spans="1:5" x14ac:dyDescent="0.3">
      <c r="A28" s="97">
        <v>10</v>
      </c>
      <c r="B28" s="96" t="s">
        <v>415</v>
      </c>
      <c r="C28" s="96" t="s">
        <v>414</v>
      </c>
      <c r="D28" s="96" t="s">
        <v>413</v>
      </c>
      <c r="E28" s="96">
        <v>4</v>
      </c>
    </row>
    <row r="29" spans="1:5" ht="72" x14ac:dyDescent="0.3">
      <c r="A29" s="95">
        <v>11</v>
      </c>
      <c r="B29" s="94" t="s">
        <v>412</v>
      </c>
      <c r="C29" s="94" t="s">
        <v>411</v>
      </c>
      <c r="D29" s="94" t="s">
        <v>410</v>
      </c>
      <c r="E29" s="94">
        <v>3</v>
      </c>
    </row>
    <row r="30" spans="1:5" ht="43.2" x14ac:dyDescent="0.3">
      <c r="A30" s="97">
        <v>12</v>
      </c>
      <c r="B30" s="96" t="s">
        <v>409</v>
      </c>
      <c r="C30" s="96" t="s">
        <v>408</v>
      </c>
      <c r="D30" s="96" t="s">
        <v>3</v>
      </c>
      <c r="E30" s="96">
        <v>3</v>
      </c>
    </row>
    <row r="31" spans="1:5" ht="28.8" x14ac:dyDescent="0.3">
      <c r="A31" s="95">
        <v>13</v>
      </c>
      <c r="B31" s="94" t="s">
        <v>407</v>
      </c>
      <c r="C31" s="94" t="s">
        <v>406</v>
      </c>
      <c r="D31" s="94" t="s">
        <v>405</v>
      </c>
      <c r="E31" s="94">
        <v>2</v>
      </c>
    </row>
    <row r="32" spans="1:5" ht="28.8" x14ac:dyDescent="0.3">
      <c r="A32" s="97">
        <v>14</v>
      </c>
      <c r="B32" s="96" t="s">
        <v>404</v>
      </c>
      <c r="C32" s="96" t="s">
        <v>403</v>
      </c>
      <c r="D32" s="96" t="s">
        <v>402</v>
      </c>
      <c r="E32" s="96">
        <v>3</v>
      </c>
    </row>
    <row r="33" spans="1:5" ht="28.8" x14ac:dyDescent="0.3">
      <c r="A33" s="95">
        <v>15</v>
      </c>
      <c r="B33" s="94" t="s">
        <v>401</v>
      </c>
      <c r="C33" s="94" t="s">
        <v>400</v>
      </c>
      <c r="D33" s="94" t="s">
        <v>399</v>
      </c>
      <c r="E33" s="94">
        <v>2</v>
      </c>
    </row>
    <row r="34" spans="1:5" ht="28.8" x14ac:dyDescent="0.3">
      <c r="A34" s="97">
        <v>16</v>
      </c>
      <c r="B34" s="96" t="s">
        <v>398</v>
      </c>
      <c r="C34" s="96" t="s">
        <v>397</v>
      </c>
      <c r="D34" s="96" t="s">
        <v>3</v>
      </c>
      <c r="E34" s="96">
        <v>2</v>
      </c>
    </row>
    <row r="35" spans="1:5" ht="28.8" x14ac:dyDescent="0.3">
      <c r="A35" s="95">
        <v>17</v>
      </c>
      <c r="B35" s="94" t="s">
        <v>396</v>
      </c>
      <c r="C35" s="94" t="s">
        <v>395</v>
      </c>
      <c r="D35" s="94" t="s">
        <v>394</v>
      </c>
      <c r="E35" s="94">
        <v>3</v>
      </c>
    </row>
    <row r="36" spans="1:5" ht="43.2" x14ac:dyDescent="0.3">
      <c r="A36" s="97">
        <v>18</v>
      </c>
      <c r="B36" s="96" t="s">
        <v>393</v>
      </c>
      <c r="C36" s="96" t="s">
        <v>392</v>
      </c>
      <c r="D36" s="96" t="s">
        <v>391</v>
      </c>
      <c r="E36" s="96">
        <v>4</v>
      </c>
    </row>
    <row r="37" spans="1:5" ht="57.6" x14ac:dyDescent="0.3">
      <c r="A37" s="95">
        <v>19</v>
      </c>
      <c r="B37" s="94" t="s">
        <v>390</v>
      </c>
      <c r="C37" s="94" t="s">
        <v>389</v>
      </c>
      <c r="D37" s="94" t="s">
        <v>388</v>
      </c>
      <c r="E37" s="94">
        <v>2</v>
      </c>
    </row>
    <row r="38" spans="1:5" ht="43.2" x14ac:dyDescent="0.3">
      <c r="A38" s="97">
        <v>20</v>
      </c>
      <c r="B38" s="96" t="s">
        <v>387</v>
      </c>
      <c r="C38" s="96" t="s">
        <v>386</v>
      </c>
      <c r="D38" s="96" t="s">
        <v>385</v>
      </c>
      <c r="E38" s="96">
        <v>1</v>
      </c>
    </row>
    <row r="39" spans="1:5" ht="28.8" x14ac:dyDescent="0.3">
      <c r="A39" s="95">
        <v>21</v>
      </c>
      <c r="B39" s="94" t="s">
        <v>384</v>
      </c>
      <c r="C39" s="94" t="s">
        <v>383</v>
      </c>
      <c r="D39" s="94" t="s">
        <v>3</v>
      </c>
      <c r="E39" s="94">
        <v>1</v>
      </c>
    </row>
    <row r="40" spans="1:5" x14ac:dyDescent="0.3">
      <c r="A40" s="97">
        <v>22</v>
      </c>
      <c r="B40" s="96" t="s">
        <v>382</v>
      </c>
      <c r="C40" s="96" t="s">
        <v>381</v>
      </c>
      <c r="D40" s="96" t="s">
        <v>3</v>
      </c>
      <c r="E40" s="96"/>
    </row>
    <row r="41" spans="1:5" ht="28.8" x14ac:dyDescent="0.3">
      <c r="A41" s="95">
        <v>23</v>
      </c>
      <c r="B41" s="94" t="s">
        <v>380</v>
      </c>
      <c r="C41" s="94" t="s">
        <v>379</v>
      </c>
      <c r="D41" s="94" t="s">
        <v>378</v>
      </c>
      <c r="E41" s="94"/>
    </row>
  </sheetData>
  <conditionalFormatting sqref="A1">
    <cfRule type="containsText" dxfId="5" priority="1" operator="containsText" text="redo">
      <formula>NOT(ISERROR(SEARCH("redo",A1)))</formula>
    </cfRule>
  </conditionalFormatting>
  <hyperlinks>
    <hyperlink ref="C1" location="Introduction!A1" display="Click here to go to introduction" xr:uid="{433D5DD5-BF52-460E-A60D-5C179FD353ED}"/>
  </hyperlinks>
  <pageMargins left="0.70866141732283472" right="0.70866141732283472" top="0.74803149606299213" bottom="0.74803149606299213" header="0.31496062992125984" footer="0.31496062992125984"/>
  <pageSetup scale="47" orientation="landscape" horizontalDpi="300" r:id="rId1"/>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20A3-9129-4017-94F1-377FBAF0981A}">
  <sheetPr codeName="Sheet31">
    <pageSetUpPr fitToPage="1"/>
  </sheetPr>
  <dimension ref="A1:AD99"/>
  <sheetViews>
    <sheetView topLeftCell="F1" zoomScale="85" zoomScaleNormal="85" workbookViewId="0">
      <selection activeCell="H124" sqref="H124"/>
    </sheetView>
  </sheetViews>
  <sheetFormatPr defaultRowHeight="14.4" customHeight="1" outlineLevelRow="1" x14ac:dyDescent="0.3"/>
  <cols>
    <col min="1" max="1" width="10.6640625" customWidth="1"/>
    <col min="2" max="2" width="11.5546875" customWidth="1"/>
    <col min="4" max="4" width="12.44140625" customWidth="1"/>
    <col min="5" max="5" width="15.6640625" customWidth="1"/>
    <col min="6" max="6" width="8.44140625" customWidth="1"/>
    <col min="8" max="8" width="16.44140625" customWidth="1"/>
    <col min="9" max="9" width="14.77734375" customWidth="1"/>
    <col min="11" max="11" width="13.88671875" customWidth="1"/>
    <col min="14" max="14" width="10.44140625" customWidth="1"/>
    <col min="16" max="16" width="15.5546875" customWidth="1"/>
    <col min="19" max="19" width="16.33203125" customWidth="1"/>
    <col min="21" max="21" width="13.5546875" customWidth="1"/>
    <col min="23" max="23" width="11.33203125" customWidth="1"/>
    <col min="24" max="24" width="13" customWidth="1"/>
    <col min="25" max="25" width="10.21875" customWidth="1"/>
    <col min="26" max="26" width="11" customWidth="1"/>
    <col min="27" max="27" width="10" customWidth="1"/>
    <col min="28" max="28" width="19.44140625" customWidth="1"/>
    <col min="29" max="29" width="10.109375" customWidth="1"/>
    <col min="30" max="30" width="15.33203125" customWidth="1"/>
  </cols>
  <sheetData>
    <row r="1" spans="1:30" x14ac:dyDescent="0.3">
      <c r="A1" s="17" t="s">
        <v>605</v>
      </c>
      <c r="G1" s="14" t="s">
        <v>15</v>
      </c>
      <c r="W1" s="5" t="s">
        <v>606</v>
      </c>
    </row>
    <row r="2" spans="1:30" x14ac:dyDescent="0.3">
      <c r="A2" s="152" t="s">
        <v>607</v>
      </c>
      <c r="B2" s="152"/>
      <c r="C2" s="153"/>
      <c r="D2" s="152"/>
      <c r="E2" s="152"/>
      <c r="F2" s="152"/>
      <c r="G2" s="152"/>
      <c r="H2" s="152"/>
      <c r="I2" s="152"/>
      <c r="J2" s="152"/>
      <c r="K2" s="152"/>
      <c r="L2" s="152"/>
      <c r="M2" s="152"/>
      <c r="N2" s="152"/>
      <c r="O2" s="152"/>
      <c r="P2" s="152"/>
      <c r="Q2" s="152"/>
      <c r="R2" s="152"/>
      <c r="S2" s="152"/>
      <c r="T2" s="152"/>
      <c r="U2" s="152"/>
      <c r="V2" s="152"/>
      <c r="W2" s="2" t="s">
        <v>324</v>
      </c>
      <c r="X2" s="3" t="s">
        <v>673</v>
      </c>
      <c r="Y2" s="2" t="s">
        <v>361</v>
      </c>
      <c r="Z2" s="3" t="s">
        <v>284</v>
      </c>
      <c r="AA2" s="3" t="s">
        <v>268</v>
      </c>
      <c r="AB2" s="3" t="s">
        <v>360</v>
      </c>
      <c r="AC2" s="3" t="s">
        <v>288</v>
      </c>
      <c r="AD2" s="3" t="s">
        <v>608</v>
      </c>
    </row>
    <row r="3" spans="1:30" x14ac:dyDescent="0.3">
      <c r="A3" s="154" t="s">
        <v>609</v>
      </c>
      <c r="B3" s="152" t="s">
        <v>610</v>
      </c>
      <c r="C3" s="152"/>
      <c r="D3" s="152"/>
      <c r="E3" s="152" t="s">
        <v>611</v>
      </c>
      <c r="F3" s="152"/>
      <c r="G3" s="152"/>
      <c r="H3" s="152" t="s">
        <v>612</v>
      </c>
      <c r="I3" s="152"/>
      <c r="J3" s="152"/>
      <c r="K3" s="152" t="s">
        <v>613</v>
      </c>
      <c r="L3" s="152"/>
      <c r="M3" s="152"/>
      <c r="N3" s="152"/>
      <c r="O3" s="152"/>
      <c r="P3" s="152" t="s">
        <v>614</v>
      </c>
      <c r="Q3" s="152"/>
      <c r="R3" s="152"/>
      <c r="S3" s="152"/>
      <c r="T3" s="152"/>
      <c r="U3" s="152"/>
      <c r="V3" s="152"/>
      <c r="W3" t="s">
        <v>316</v>
      </c>
      <c r="X3" s="6" t="s">
        <v>321</v>
      </c>
      <c r="Y3" t="s">
        <v>272</v>
      </c>
      <c r="Z3" s="8">
        <v>70000</v>
      </c>
      <c r="AA3" s="92">
        <v>42800</v>
      </c>
      <c r="AB3">
        <v>17</v>
      </c>
      <c r="AC3" t="s">
        <v>285</v>
      </c>
      <c r="AD3" s="23">
        <v>2.94</v>
      </c>
    </row>
    <row r="4" spans="1:30" x14ac:dyDescent="0.3">
      <c r="A4" s="154" t="s">
        <v>262</v>
      </c>
      <c r="B4" s="152" t="s">
        <v>615</v>
      </c>
      <c r="C4" s="152"/>
      <c r="D4" s="152"/>
      <c r="E4" s="152" t="s">
        <v>616</v>
      </c>
      <c r="F4" s="152"/>
      <c r="G4" s="152"/>
      <c r="H4" s="152" t="s">
        <v>617</v>
      </c>
      <c r="I4" s="152"/>
      <c r="J4" s="152"/>
      <c r="K4" s="152" t="s">
        <v>618</v>
      </c>
      <c r="L4" s="152"/>
      <c r="M4" s="152"/>
      <c r="N4" s="152"/>
      <c r="O4" s="152"/>
      <c r="P4" s="152" t="s">
        <v>619</v>
      </c>
      <c r="Q4" s="152"/>
      <c r="R4" s="152"/>
      <c r="S4" s="152"/>
      <c r="T4" s="152"/>
      <c r="U4" s="152"/>
      <c r="V4" s="152"/>
      <c r="W4" t="s">
        <v>356</v>
      </c>
      <c r="X4" s="6" t="s">
        <v>321</v>
      </c>
      <c r="Y4" t="s">
        <v>272</v>
      </c>
      <c r="Z4" s="8">
        <v>65000</v>
      </c>
      <c r="AA4" s="92">
        <v>42915</v>
      </c>
      <c r="AB4">
        <v>12</v>
      </c>
      <c r="AC4" t="s">
        <v>540</v>
      </c>
      <c r="AD4" s="23">
        <v>2.6</v>
      </c>
    </row>
    <row r="5" spans="1:30" ht="43.2" x14ac:dyDescent="0.3">
      <c r="A5" s="154" t="s">
        <v>620</v>
      </c>
      <c r="B5" s="152" t="s">
        <v>621</v>
      </c>
      <c r="C5" s="152"/>
      <c r="D5" s="152"/>
      <c r="E5" s="155" t="s">
        <v>622</v>
      </c>
      <c r="F5" s="152"/>
      <c r="G5" s="152"/>
      <c r="H5" s="155" t="s">
        <v>622</v>
      </c>
      <c r="I5" s="152"/>
      <c r="J5" s="152"/>
      <c r="K5" s="155" t="s">
        <v>623</v>
      </c>
      <c r="L5" s="152"/>
      <c r="M5" s="152"/>
      <c r="N5" s="152"/>
      <c r="O5" s="152"/>
      <c r="P5" s="155" t="s">
        <v>624</v>
      </c>
      <c r="Q5" s="152"/>
      <c r="R5" s="152"/>
      <c r="S5" s="152"/>
      <c r="T5" s="152"/>
      <c r="U5" s="152"/>
      <c r="V5" s="152"/>
      <c r="W5" t="s">
        <v>317</v>
      </c>
      <c r="X5" s="6" t="s">
        <v>359</v>
      </c>
      <c r="Y5" t="s">
        <v>354</v>
      </c>
      <c r="Z5" s="8">
        <v>70000</v>
      </c>
      <c r="AA5" s="92">
        <v>42860</v>
      </c>
      <c r="AB5">
        <v>9</v>
      </c>
      <c r="AC5" t="s">
        <v>285</v>
      </c>
      <c r="AD5" s="23">
        <v>4.76</v>
      </c>
    </row>
    <row r="6" spans="1:30" ht="4.8" customHeight="1" x14ac:dyDescent="0.3">
      <c r="A6" s="152"/>
      <c r="B6" s="152"/>
      <c r="C6" s="152"/>
      <c r="D6" s="152"/>
      <c r="E6" s="152"/>
      <c r="F6" s="152"/>
      <c r="G6" s="152"/>
      <c r="H6" s="152"/>
      <c r="I6" s="152"/>
      <c r="J6" s="152"/>
      <c r="K6" s="152"/>
      <c r="L6" s="152"/>
      <c r="M6" s="152"/>
      <c r="N6" s="152"/>
      <c r="O6" s="152"/>
      <c r="P6" s="152"/>
      <c r="Q6" s="152"/>
      <c r="R6" s="152"/>
      <c r="S6" s="152"/>
      <c r="T6" s="152"/>
      <c r="U6" s="152"/>
      <c r="V6" s="152"/>
      <c r="W6" t="s">
        <v>291</v>
      </c>
      <c r="X6" s="6" t="s">
        <v>353</v>
      </c>
      <c r="Y6" t="s">
        <v>272</v>
      </c>
      <c r="Z6" s="8">
        <v>35000</v>
      </c>
      <c r="AA6" s="92">
        <v>42791</v>
      </c>
      <c r="AB6">
        <v>23</v>
      </c>
      <c r="AC6" t="s">
        <v>285</v>
      </c>
      <c r="AD6" s="23">
        <v>1.2949999999999999</v>
      </c>
    </row>
    <row r="7" spans="1:30" x14ac:dyDescent="0.3">
      <c r="A7" s="156">
        <v>6</v>
      </c>
      <c r="B7" s="154" t="s">
        <v>625</v>
      </c>
      <c r="C7" s="152"/>
      <c r="D7" s="152"/>
      <c r="E7" s="152"/>
      <c r="F7" s="152"/>
      <c r="G7" s="154">
        <v>7</v>
      </c>
      <c r="H7" s="154" t="s">
        <v>626</v>
      </c>
      <c r="I7" s="152"/>
      <c r="J7" s="152"/>
      <c r="K7" s="152"/>
      <c r="L7" s="152"/>
      <c r="M7" s="152"/>
      <c r="N7" s="152"/>
      <c r="O7" s="152"/>
      <c r="P7" s="152"/>
      <c r="Q7" s="152"/>
      <c r="R7" s="152"/>
      <c r="S7" s="152"/>
      <c r="T7" s="152"/>
      <c r="U7" s="152"/>
      <c r="V7" s="152"/>
      <c r="W7" t="s">
        <v>316</v>
      </c>
      <c r="X7" s="6" t="s">
        <v>358</v>
      </c>
      <c r="Y7" t="s">
        <v>273</v>
      </c>
      <c r="Z7" s="8">
        <v>40000</v>
      </c>
      <c r="AA7" s="92">
        <v>42824</v>
      </c>
      <c r="AB7">
        <v>18</v>
      </c>
      <c r="AC7" t="s">
        <v>285</v>
      </c>
      <c r="AD7" s="23">
        <v>1.72</v>
      </c>
    </row>
    <row r="8" spans="1:30" x14ac:dyDescent="0.3">
      <c r="A8" s="157" t="s">
        <v>627</v>
      </c>
      <c r="B8" s="152" t="s">
        <v>628</v>
      </c>
      <c r="C8" s="152"/>
      <c r="D8" s="152"/>
      <c r="E8" s="152"/>
      <c r="F8" s="152"/>
      <c r="G8" s="157" t="s">
        <v>627</v>
      </c>
      <c r="H8" s="152" t="s">
        <v>629</v>
      </c>
      <c r="I8" s="152"/>
      <c r="J8" s="152"/>
      <c r="K8" s="152"/>
      <c r="L8" s="152"/>
      <c r="M8" s="152"/>
      <c r="N8" s="152"/>
      <c r="O8" s="152"/>
      <c r="P8" s="152"/>
      <c r="Q8" s="152"/>
      <c r="R8" s="152"/>
      <c r="S8" s="152"/>
      <c r="T8" s="152"/>
      <c r="U8" s="152"/>
      <c r="V8" s="152"/>
      <c r="W8" t="s">
        <v>356</v>
      </c>
      <c r="X8" s="6" t="s">
        <v>358</v>
      </c>
      <c r="Y8" t="s">
        <v>354</v>
      </c>
      <c r="Z8" s="8">
        <v>40000</v>
      </c>
      <c r="AA8" s="92">
        <v>42773</v>
      </c>
      <c r="AB8">
        <v>13</v>
      </c>
      <c r="AC8" t="s">
        <v>540</v>
      </c>
      <c r="AD8" s="23">
        <v>3.24</v>
      </c>
    </row>
    <row r="9" spans="1:30" x14ac:dyDescent="0.3">
      <c r="A9" s="157" t="s">
        <v>630</v>
      </c>
      <c r="B9" s="152" t="s">
        <v>631</v>
      </c>
      <c r="C9" s="152"/>
      <c r="D9" s="152"/>
      <c r="E9" s="152"/>
      <c r="F9" s="152"/>
      <c r="G9" s="157" t="s">
        <v>630</v>
      </c>
      <c r="H9" s="152" t="s">
        <v>632</v>
      </c>
      <c r="I9" s="152"/>
      <c r="J9" s="152"/>
      <c r="K9" s="152"/>
      <c r="L9" s="152"/>
      <c r="M9" s="152"/>
      <c r="N9" s="152"/>
      <c r="O9" s="152"/>
      <c r="P9" s="152"/>
      <c r="Q9" s="152"/>
      <c r="R9" s="152"/>
      <c r="S9" s="152"/>
      <c r="T9" s="152"/>
      <c r="U9" s="152"/>
      <c r="V9" s="152"/>
      <c r="W9" t="s">
        <v>316</v>
      </c>
      <c r="X9" s="6" t="s">
        <v>321</v>
      </c>
      <c r="Y9" t="s">
        <v>352</v>
      </c>
      <c r="Z9" s="8">
        <v>70000</v>
      </c>
      <c r="AA9" s="92">
        <v>42798</v>
      </c>
      <c r="AB9">
        <v>16</v>
      </c>
      <c r="AC9" t="s">
        <v>285</v>
      </c>
      <c r="AD9" s="23">
        <v>2.31</v>
      </c>
    </row>
    <row r="10" spans="1:30" x14ac:dyDescent="0.3">
      <c r="A10" s="157" t="s">
        <v>593</v>
      </c>
      <c r="B10" s="152" t="s">
        <v>633</v>
      </c>
      <c r="C10" s="152"/>
      <c r="D10" s="152"/>
      <c r="E10" s="152"/>
      <c r="F10" s="152"/>
      <c r="G10" s="157" t="s">
        <v>593</v>
      </c>
      <c r="H10" s="152" t="s">
        <v>634</v>
      </c>
      <c r="I10" s="152"/>
      <c r="J10" s="152"/>
      <c r="K10" s="152"/>
      <c r="L10" s="152"/>
      <c r="M10" s="152"/>
      <c r="N10" s="152"/>
      <c r="O10" s="152"/>
      <c r="P10" s="152"/>
      <c r="Q10" s="152"/>
      <c r="R10" s="152"/>
      <c r="S10" s="152"/>
      <c r="T10" s="152"/>
      <c r="U10" s="152"/>
      <c r="V10" s="152"/>
      <c r="W10" t="s">
        <v>317</v>
      </c>
      <c r="X10" s="6" t="s">
        <v>353</v>
      </c>
      <c r="Y10" t="s">
        <v>352</v>
      </c>
      <c r="Z10" s="8">
        <v>40000</v>
      </c>
      <c r="AA10" s="92">
        <v>42951</v>
      </c>
      <c r="AB10">
        <v>8</v>
      </c>
      <c r="AC10" t="s">
        <v>285</v>
      </c>
      <c r="AD10" s="23">
        <v>1.56</v>
      </c>
    </row>
    <row r="11" spans="1:30" x14ac:dyDescent="0.3">
      <c r="A11" s="166" t="s">
        <v>635</v>
      </c>
      <c r="B11" s="165"/>
      <c r="C11" s="165"/>
      <c r="D11" s="165"/>
      <c r="E11" s="165"/>
      <c r="F11" s="165"/>
      <c r="G11" s="165"/>
      <c r="H11" s="165"/>
      <c r="I11" s="165"/>
      <c r="J11" s="165"/>
      <c r="K11" s="165"/>
      <c r="L11" s="165"/>
      <c r="M11" s="165"/>
      <c r="N11" s="165"/>
      <c r="O11" s="165"/>
      <c r="P11" s="165"/>
      <c r="Q11" s="165"/>
      <c r="R11" s="165"/>
      <c r="S11" s="165"/>
      <c r="T11" s="165"/>
      <c r="U11" s="165"/>
      <c r="V11" s="165"/>
      <c r="W11" t="s">
        <v>317</v>
      </c>
      <c r="X11" s="6" t="s">
        <v>353</v>
      </c>
      <c r="Y11" t="s">
        <v>357</v>
      </c>
      <c r="Z11" s="8">
        <v>45000</v>
      </c>
      <c r="AA11" s="92">
        <v>42961</v>
      </c>
      <c r="AB11">
        <v>6</v>
      </c>
      <c r="AC11" t="s">
        <v>285</v>
      </c>
      <c r="AD11" s="23">
        <v>2.4750000000000001</v>
      </c>
    </row>
    <row r="12" spans="1:30" x14ac:dyDescent="0.3">
      <c r="A12" s="165"/>
      <c r="B12" s="165"/>
      <c r="C12" s="165"/>
      <c r="D12" s="165"/>
      <c r="E12" s="165"/>
      <c r="F12" s="165"/>
      <c r="G12" s="165"/>
      <c r="H12" s="165"/>
      <c r="I12" s="165"/>
      <c r="J12" s="165"/>
      <c r="K12" s="165"/>
      <c r="L12" s="165"/>
      <c r="M12" s="165"/>
      <c r="N12" s="165"/>
      <c r="O12" s="165"/>
      <c r="P12" s="165"/>
      <c r="Q12" s="165"/>
      <c r="R12" s="165"/>
      <c r="S12" s="165"/>
      <c r="T12" s="165"/>
      <c r="U12" s="165"/>
      <c r="V12" s="165"/>
      <c r="W12" t="s">
        <v>291</v>
      </c>
      <c r="X12" t="s">
        <v>321</v>
      </c>
      <c r="Y12" t="s">
        <v>357</v>
      </c>
      <c r="Z12" s="8">
        <v>30000</v>
      </c>
      <c r="AA12" s="92">
        <v>42934</v>
      </c>
      <c r="AB12">
        <v>13</v>
      </c>
      <c r="AC12" t="s">
        <v>285</v>
      </c>
      <c r="AD12" s="23">
        <v>0.99</v>
      </c>
    </row>
    <row r="13" spans="1:30" x14ac:dyDescent="0.3">
      <c r="A13" s="165"/>
      <c r="B13" s="165"/>
      <c r="C13" s="165"/>
      <c r="D13" s="165"/>
      <c r="E13" s="165"/>
      <c r="F13" s="165"/>
      <c r="G13" s="165"/>
      <c r="H13" s="165"/>
      <c r="I13" s="165"/>
      <c r="J13" s="165"/>
      <c r="K13" s="165"/>
      <c r="L13" s="165"/>
      <c r="M13" s="165"/>
      <c r="N13" s="165"/>
      <c r="O13" s="165"/>
      <c r="P13" s="165"/>
      <c r="Q13" s="165"/>
      <c r="R13" s="165"/>
      <c r="S13" s="165"/>
      <c r="T13" s="165"/>
      <c r="U13" s="165"/>
      <c r="V13" s="165"/>
      <c r="W13" t="s">
        <v>317</v>
      </c>
      <c r="X13" s="6" t="s">
        <v>359</v>
      </c>
      <c r="Y13" t="s">
        <v>272</v>
      </c>
      <c r="Z13" s="8">
        <v>80000</v>
      </c>
      <c r="AA13" s="92">
        <v>42782</v>
      </c>
      <c r="AB13">
        <v>11</v>
      </c>
      <c r="AC13" t="s">
        <v>285</v>
      </c>
      <c r="AD13" s="23">
        <v>4.4800000000000004</v>
      </c>
    </row>
    <row r="14" spans="1:30" x14ac:dyDescent="0.3">
      <c r="A14" s="165"/>
      <c r="B14" s="165"/>
      <c r="C14" s="165"/>
      <c r="D14" s="165"/>
      <c r="E14" s="165"/>
      <c r="F14" s="165"/>
      <c r="G14" s="165"/>
      <c r="H14" s="165"/>
      <c r="I14" s="165"/>
      <c r="J14" s="165"/>
      <c r="K14" s="165"/>
      <c r="L14" s="165"/>
      <c r="M14" s="165"/>
      <c r="N14" s="165"/>
      <c r="O14" s="165"/>
      <c r="P14" s="165"/>
      <c r="Q14" s="165"/>
      <c r="R14" s="165"/>
      <c r="S14" s="165"/>
      <c r="T14" s="165"/>
      <c r="U14" s="165"/>
      <c r="V14" s="165"/>
      <c r="W14" t="s">
        <v>356</v>
      </c>
      <c r="X14" t="s">
        <v>358</v>
      </c>
      <c r="Y14" t="s">
        <v>357</v>
      </c>
      <c r="Z14" s="8">
        <v>20000</v>
      </c>
      <c r="AA14" s="92">
        <v>42966</v>
      </c>
      <c r="AB14">
        <v>14</v>
      </c>
      <c r="AC14" t="s">
        <v>540</v>
      </c>
      <c r="AD14" s="23">
        <v>1.58</v>
      </c>
    </row>
    <row r="15" spans="1:30" x14ac:dyDescent="0.3">
      <c r="A15" s="165"/>
      <c r="B15" s="165"/>
      <c r="C15" s="165"/>
      <c r="D15" s="165"/>
      <c r="E15" s="165"/>
      <c r="F15" s="165"/>
      <c r="G15" s="165"/>
      <c r="H15" s="165"/>
      <c r="I15" s="165"/>
      <c r="J15" s="165"/>
      <c r="K15" s="165"/>
      <c r="L15" s="165"/>
      <c r="M15" s="165"/>
      <c r="N15" s="165"/>
      <c r="O15" s="165"/>
      <c r="P15" s="165"/>
      <c r="Q15" s="165"/>
      <c r="R15" s="165"/>
      <c r="S15" s="165"/>
      <c r="T15" s="165"/>
      <c r="U15" s="165"/>
      <c r="V15" s="165"/>
      <c r="W15" t="s">
        <v>356</v>
      </c>
      <c r="X15" s="6" t="s">
        <v>355</v>
      </c>
      <c r="Y15" t="s">
        <v>273</v>
      </c>
      <c r="Z15" s="8">
        <v>45000</v>
      </c>
      <c r="AA15" s="92">
        <v>42976</v>
      </c>
      <c r="AB15">
        <v>14</v>
      </c>
      <c r="AC15" t="s">
        <v>540</v>
      </c>
      <c r="AD15" s="23">
        <v>3.4649999999999999</v>
      </c>
    </row>
    <row r="16" spans="1:30" x14ac:dyDescent="0.3">
      <c r="A16" s="165"/>
      <c r="B16" s="165"/>
      <c r="C16" s="165"/>
      <c r="D16" s="165"/>
      <c r="E16" s="165"/>
      <c r="F16" s="165"/>
      <c r="G16" s="165"/>
      <c r="H16" s="165"/>
      <c r="I16" s="165"/>
      <c r="J16" s="165"/>
      <c r="K16" s="165"/>
      <c r="L16" s="165"/>
      <c r="M16" s="165"/>
      <c r="N16" s="165"/>
      <c r="O16" s="165"/>
      <c r="P16" s="165"/>
      <c r="Q16" s="165"/>
      <c r="R16" s="165"/>
      <c r="S16" s="165"/>
      <c r="T16" s="165"/>
      <c r="U16" s="165"/>
      <c r="V16" s="165"/>
      <c r="W16" t="s">
        <v>316</v>
      </c>
      <c r="X16" t="s">
        <v>355</v>
      </c>
      <c r="Y16" t="s">
        <v>354</v>
      </c>
      <c r="Z16" s="8">
        <v>75000</v>
      </c>
      <c r="AA16" s="92">
        <v>42932</v>
      </c>
      <c r="AB16">
        <v>13</v>
      </c>
      <c r="AC16" t="s">
        <v>285</v>
      </c>
      <c r="AD16" s="23">
        <v>3.15</v>
      </c>
    </row>
    <row r="17" spans="1:30" x14ac:dyDescent="0.3">
      <c r="A17" s="165"/>
      <c r="B17" s="165"/>
      <c r="C17" s="165"/>
      <c r="D17" s="165"/>
      <c r="E17" s="165"/>
      <c r="F17" s="165"/>
      <c r="G17" s="165"/>
      <c r="H17" s="165"/>
      <c r="I17" s="165"/>
      <c r="J17" s="165"/>
      <c r="K17" s="165"/>
      <c r="L17" s="165"/>
      <c r="M17" s="165"/>
      <c r="N17" s="165"/>
      <c r="O17" s="165"/>
      <c r="P17" s="165"/>
      <c r="Q17" s="165"/>
      <c r="R17" s="165"/>
      <c r="S17" s="165"/>
      <c r="T17" s="165"/>
      <c r="U17" s="165"/>
      <c r="V17" s="165"/>
      <c r="W17" t="s">
        <v>291</v>
      </c>
      <c r="X17" s="6" t="s">
        <v>353</v>
      </c>
      <c r="Y17" t="s">
        <v>352</v>
      </c>
      <c r="Z17" s="8">
        <v>45000</v>
      </c>
      <c r="AA17" s="92">
        <v>42836</v>
      </c>
      <c r="AB17">
        <v>24</v>
      </c>
      <c r="AC17" t="s">
        <v>285</v>
      </c>
      <c r="AD17" s="23">
        <v>3.7349999999999999</v>
      </c>
    </row>
    <row r="18" spans="1:30" x14ac:dyDescent="0.3">
      <c r="A18" s="165"/>
      <c r="B18" s="165"/>
      <c r="C18" s="165"/>
      <c r="D18" s="165"/>
      <c r="E18" s="165"/>
      <c r="F18" s="165"/>
      <c r="G18" s="165"/>
      <c r="H18" s="165"/>
      <c r="I18" s="165"/>
      <c r="J18" s="165"/>
      <c r="K18" s="165"/>
      <c r="L18" s="165"/>
      <c r="M18" s="165"/>
      <c r="N18" s="165"/>
      <c r="O18" s="165"/>
      <c r="P18" s="165"/>
      <c r="Q18" s="165"/>
      <c r="R18" s="165"/>
      <c r="S18" s="165"/>
      <c r="T18" s="165"/>
      <c r="U18" s="165"/>
      <c r="V18" s="165"/>
      <c r="W18" t="s">
        <v>291</v>
      </c>
      <c r="X18" t="s">
        <v>321</v>
      </c>
      <c r="Y18" t="s">
        <v>352</v>
      </c>
      <c r="Z18" s="8">
        <v>30000</v>
      </c>
      <c r="AA18" s="45">
        <v>42857</v>
      </c>
      <c r="AB18">
        <v>20</v>
      </c>
      <c r="AC18" t="s">
        <v>285</v>
      </c>
      <c r="AD18" s="23">
        <v>2.0699999999999998</v>
      </c>
    </row>
    <row r="19" spans="1:30" x14ac:dyDescent="0.3">
      <c r="A19" s="165"/>
      <c r="B19" s="165"/>
      <c r="C19" s="165"/>
      <c r="D19" s="165"/>
      <c r="E19" s="165"/>
      <c r="F19" s="165"/>
      <c r="G19" s="165"/>
      <c r="H19" s="165"/>
      <c r="I19" s="165"/>
      <c r="J19" s="165"/>
      <c r="K19" s="165"/>
      <c r="L19" s="165"/>
      <c r="M19" s="165"/>
      <c r="N19" s="165"/>
      <c r="O19" s="165"/>
      <c r="P19" s="165"/>
      <c r="Q19" s="165"/>
      <c r="R19" s="165"/>
      <c r="S19" s="165"/>
      <c r="T19" s="165"/>
      <c r="U19" s="165"/>
      <c r="V19" s="165"/>
      <c r="W19" t="s">
        <v>316</v>
      </c>
      <c r="X19" t="s">
        <v>321</v>
      </c>
      <c r="Y19" t="s">
        <v>352</v>
      </c>
      <c r="Z19" s="8">
        <v>100000</v>
      </c>
      <c r="AA19" s="45">
        <v>42856</v>
      </c>
      <c r="AB19">
        <v>4</v>
      </c>
      <c r="AC19" t="s">
        <v>285</v>
      </c>
      <c r="AD19" s="23">
        <v>5.3</v>
      </c>
    </row>
    <row r="20" spans="1:30" x14ac:dyDescent="0.3">
      <c r="A20" s="165"/>
      <c r="B20" s="165"/>
      <c r="C20" s="165"/>
      <c r="D20" s="165"/>
      <c r="E20" s="165"/>
      <c r="F20" s="165"/>
      <c r="G20" s="165"/>
      <c r="H20" s="165"/>
      <c r="I20" s="165"/>
      <c r="J20" s="165"/>
      <c r="K20" s="165"/>
      <c r="L20" s="165"/>
      <c r="M20" s="165"/>
      <c r="N20" s="165"/>
      <c r="O20" s="165"/>
      <c r="P20" s="165"/>
      <c r="Q20" s="165"/>
      <c r="R20" s="165"/>
      <c r="S20" s="165"/>
      <c r="T20" s="165"/>
      <c r="U20" s="165"/>
      <c r="V20" s="165"/>
      <c r="W20" t="s">
        <v>291</v>
      </c>
      <c r="X20" t="s">
        <v>358</v>
      </c>
      <c r="Y20" t="s">
        <v>272</v>
      </c>
      <c r="Z20" s="8">
        <v>25000</v>
      </c>
      <c r="AA20" s="45">
        <v>42833</v>
      </c>
      <c r="AB20">
        <v>12</v>
      </c>
      <c r="AC20" t="s">
        <v>285</v>
      </c>
      <c r="AD20" s="23">
        <v>1.85</v>
      </c>
    </row>
    <row r="21" spans="1:30" x14ac:dyDescent="0.3">
      <c r="A21" s="165"/>
      <c r="B21" s="165"/>
      <c r="C21" s="165"/>
      <c r="D21" s="165"/>
      <c r="E21" s="165"/>
      <c r="F21" s="165"/>
      <c r="G21" s="165"/>
      <c r="H21" s="165"/>
      <c r="I21" s="165"/>
      <c r="J21" s="165"/>
      <c r="K21" s="165"/>
      <c r="L21" s="165"/>
      <c r="M21" s="165"/>
      <c r="N21" s="165"/>
      <c r="O21" s="165"/>
      <c r="P21" s="165"/>
      <c r="Q21" s="165"/>
      <c r="R21" s="165"/>
      <c r="S21" s="165"/>
      <c r="T21" s="165"/>
      <c r="U21" s="165"/>
      <c r="V21" s="165"/>
      <c r="W21" t="s">
        <v>317</v>
      </c>
      <c r="X21" t="s">
        <v>353</v>
      </c>
      <c r="Y21" t="s">
        <v>354</v>
      </c>
      <c r="Z21" s="8">
        <v>60000</v>
      </c>
      <c r="AA21" s="45">
        <v>42897</v>
      </c>
      <c r="AB21">
        <v>3</v>
      </c>
      <c r="AC21" t="s">
        <v>285</v>
      </c>
      <c r="AD21" s="23">
        <v>4.32</v>
      </c>
    </row>
    <row r="22" spans="1:30" x14ac:dyDescent="0.3">
      <c r="A22" s="165"/>
      <c r="B22" s="165"/>
      <c r="C22" s="165"/>
      <c r="D22" s="165"/>
      <c r="E22" s="165"/>
      <c r="F22" s="165"/>
      <c r="G22" s="165"/>
      <c r="H22" s="165"/>
      <c r="I22" s="165"/>
      <c r="J22" s="165"/>
      <c r="K22" s="165"/>
      <c r="L22" s="165"/>
      <c r="M22" s="165"/>
      <c r="N22" s="165"/>
      <c r="O22" s="165"/>
      <c r="P22" s="165"/>
      <c r="Q22" s="165"/>
      <c r="R22" s="165"/>
      <c r="S22" s="165"/>
      <c r="T22" s="165"/>
      <c r="U22" s="165"/>
      <c r="V22" s="165"/>
      <c r="W22" t="s">
        <v>317</v>
      </c>
      <c r="X22" t="s">
        <v>321</v>
      </c>
      <c r="Y22" t="s">
        <v>273</v>
      </c>
      <c r="Z22" s="8">
        <v>75000</v>
      </c>
      <c r="AA22" s="45">
        <v>42903</v>
      </c>
      <c r="AB22">
        <v>11</v>
      </c>
      <c r="AC22" t="s">
        <v>285</v>
      </c>
      <c r="AD22" s="23">
        <v>3.0750000000000002</v>
      </c>
    </row>
    <row r="23" spans="1:30" x14ac:dyDescent="0.3">
      <c r="A23" s="165"/>
      <c r="B23" s="165"/>
      <c r="C23" s="165"/>
      <c r="D23" s="165"/>
      <c r="E23" s="165"/>
      <c r="F23" s="165"/>
      <c r="G23" s="165"/>
      <c r="H23" s="165"/>
      <c r="I23" s="165"/>
      <c r="J23" s="165"/>
      <c r="K23" s="165"/>
      <c r="L23" s="165"/>
      <c r="M23" s="165"/>
      <c r="N23" s="165"/>
      <c r="O23" s="165"/>
      <c r="P23" s="165"/>
      <c r="Q23" s="165"/>
      <c r="R23" s="165"/>
      <c r="S23" s="165"/>
      <c r="T23" s="165"/>
      <c r="U23" s="165"/>
      <c r="V23" s="165"/>
      <c r="W23" t="s">
        <v>317</v>
      </c>
      <c r="X23" t="s">
        <v>353</v>
      </c>
      <c r="Y23" t="s">
        <v>357</v>
      </c>
      <c r="Z23" s="8">
        <v>15000</v>
      </c>
      <c r="AA23" s="45">
        <v>42823</v>
      </c>
      <c r="AB23">
        <v>22</v>
      </c>
      <c r="AC23" t="s">
        <v>285</v>
      </c>
      <c r="AD23" s="23">
        <v>0.73499999999999999</v>
      </c>
    </row>
    <row r="24" spans="1:30" x14ac:dyDescent="0.3">
      <c r="A24" s="168" t="s">
        <v>648</v>
      </c>
      <c r="B24" s="167"/>
      <c r="C24" s="167"/>
      <c r="D24" s="167"/>
      <c r="E24" s="167"/>
      <c r="F24" s="167"/>
      <c r="G24" s="167"/>
      <c r="H24" s="167"/>
      <c r="I24" s="167"/>
      <c r="J24" s="167"/>
      <c r="K24" s="167"/>
      <c r="L24" s="167"/>
      <c r="M24" s="167"/>
      <c r="N24" s="167"/>
      <c r="O24" s="167"/>
      <c r="P24" s="167"/>
      <c r="Q24" s="167"/>
      <c r="R24" s="167"/>
      <c r="S24" s="167"/>
      <c r="T24" s="167"/>
      <c r="U24" s="167"/>
      <c r="V24" s="167"/>
      <c r="W24" t="s">
        <v>316</v>
      </c>
      <c r="X24" t="s">
        <v>358</v>
      </c>
      <c r="Y24" t="s">
        <v>352</v>
      </c>
      <c r="Z24" s="8">
        <v>65000</v>
      </c>
      <c r="AA24" s="45">
        <v>42894</v>
      </c>
      <c r="AB24">
        <v>2</v>
      </c>
      <c r="AC24" t="s">
        <v>285</v>
      </c>
      <c r="AD24" s="23">
        <v>4.42</v>
      </c>
    </row>
    <row r="25" spans="1:30" x14ac:dyDescent="0.3">
      <c r="A25" s="168"/>
      <c r="B25" s="167"/>
      <c r="C25" s="167"/>
      <c r="D25" s="167"/>
      <c r="E25" s="167"/>
      <c r="F25" s="167"/>
      <c r="G25" s="167"/>
      <c r="H25" s="167"/>
      <c r="I25" s="167"/>
      <c r="J25" s="167"/>
      <c r="K25" s="167"/>
      <c r="L25" s="167"/>
      <c r="M25" s="167"/>
      <c r="N25" s="167"/>
      <c r="O25" s="167"/>
      <c r="P25" s="167"/>
      <c r="Q25" s="167"/>
      <c r="R25" s="167"/>
      <c r="S25" s="167"/>
      <c r="T25" s="167"/>
      <c r="U25" s="167"/>
      <c r="V25" s="167"/>
      <c r="W25" t="s">
        <v>316</v>
      </c>
      <c r="X25" t="s">
        <v>355</v>
      </c>
      <c r="Y25" t="s">
        <v>272</v>
      </c>
      <c r="Z25" s="8">
        <v>80000</v>
      </c>
      <c r="AA25" s="45">
        <v>42907</v>
      </c>
      <c r="AB25">
        <v>7</v>
      </c>
      <c r="AC25" t="s">
        <v>285</v>
      </c>
      <c r="AD25" s="23">
        <v>5.52</v>
      </c>
    </row>
    <row r="26" spans="1:30" x14ac:dyDescent="0.3">
      <c r="A26" s="167"/>
      <c r="B26" s="167"/>
      <c r="C26" s="167"/>
      <c r="D26" s="167"/>
      <c r="E26" s="167"/>
      <c r="F26" s="167"/>
      <c r="G26" s="167"/>
      <c r="H26" s="167"/>
      <c r="I26" s="167"/>
      <c r="J26" s="167"/>
      <c r="K26" s="167"/>
      <c r="L26" s="167"/>
      <c r="M26" s="167"/>
      <c r="N26" s="167"/>
      <c r="O26" s="167"/>
      <c r="P26" s="167"/>
      <c r="Q26" s="167"/>
      <c r="R26" s="167"/>
      <c r="S26" s="167"/>
      <c r="T26" s="167"/>
      <c r="U26" s="167"/>
      <c r="V26" s="167"/>
      <c r="W26" t="s">
        <v>316</v>
      </c>
      <c r="X26" t="s">
        <v>353</v>
      </c>
      <c r="Y26" t="s">
        <v>352</v>
      </c>
      <c r="Z26" s="8">
        <v>85000</v>
      </c>
      <c r="AA26" s="45">
        <v>42819</v>
      </c>
      <c r="AB26">
        <v>2</v>
      </c>
      <c r="AC26" t="s">
        <v>285</v>
      </c>
      <c r="AD26" s="23">
        <v>3.4849999999999999</v>
      </c>
    </row>
    <row r="27" spans="1:30" x14ac:dyDescent="0.3">
      <c r="A27" s="167"/>
      <c r="B27" s="167"/>
      <c r="C27" s="167"/>
      <c r="D27" s="167"/>
      <c r="E27" s="167"/>
      <c r="F27" s="167"/>
      <c r="G27" s="167"/>
      <c r="H27" s="167"/>
      <c r="I27" s="167"/>
      <c r="J27" s="167"/>
      <c r="K27" s="167"/>
      <c r="L27" s="167"/>
      <c r="M27" s="167"/>
      <c r="N27" s="167"/>
      <c r="O27" s="167"/>
      <c r="P27" s="167"/>
      <c r="Q27" s="167"/>
      <c r="R27" s="167"/>
      <c r="S27" s="167"/>
      <c r="T27" s="167"/>
      <c r="U27" s="167"/>
      <c r="V27" s="167"/>
      <c r="W27" t="s">
        <v>317</v>
      </c>
      <c r="X27" t="s">
        <v>353</v>
      </c>
      <c r="Y27" t="s">
        <v>354</v>
      </c>
      <c r="Z27" s="8">
        <v>95000</v>
      </c>
      <c r="AA27" s="45">
        <v>42954</v>
      </c>
      <c r="AB27">
        <v>21</v>
      </c>
      <c r="AC27" t="s">
        <v>285</v>
      </c>
      <c r="AD27" s="23">
        <v>5.51</v>
      </c>
    </row>
    <row r="28" spans="1:30" x14ac:dyDescent="0.3">
      <c r="A28" s="167"/>
      <c r="B28" s="167"/>
      <c r="C28" s="167"/>
      <c r="D28" s="167"/>
      <c r="E28" s="167"/>
      <c r="F28" s="167"/>
      <c r="G28" s="167"/>
      <c r="H28" s="167"/>
      <c r="I28" s="167"/>
      <c r="J28" s="167"/>
      <c r="K28" s="167"/>
      <c r="L28" s="167"/>
      <c r="M28" s="167"/>
      <c r="N28" s="167"/>
      <c r="O28" s="167"/>
      <c r="P28" s="167"/>
      <c r="Q28" s="167"/>
      <c r="R28" s="167"/>
      <c r="S28" s="167"/>
      <c r="T28" s="167"/>
      <c r="U28" s="167"/>
      <c r="V28" s="167"/>
      <c r="W28" t="s">
        <v>317</v>
      </c>
      <c r="X28" t="s">
        <v>321</v>
      </c>
      <c r="Y28" t="s">
        <v>357</v>
      </c>
      <c r="Z28" s="8">
        <v>80000</v>
      </c>
      <c r="AA28" s="45">
        <v>42867</v>
      </c>
      <c r="AB28">
        <v>18</v>
      </c>
      <c r="AC28" t="s">
        <v>285</v>
      </c>
      <c r="AD28" s="23">
        <v>2.64</v>
      </c>
    </row>
    <row r="29" spans="1:30" x14ac:dyDescent="0.3">
      <c r="A29" s="167"/>
      <c r="B29" s="167"/>
      <c r="C29" s="167"/>
      <c r="D29" s="167"/>
      <c r="E29" s="167"/>
      <c r="F29" s="167"/>
      <c r="G29" s="167"/>
      <c r="H29" s="167"/>
      <c r="I29" s="167"/>
      <c r="J29" s="167"/>
      <c r="K29" s="167"/>
      <c r="L29" s="167"/>
      <c r="M29" s="167"/>
      <c r="N29" s="167"/>
      <c r="O29" s="167"/>
      <c r="P29" s="167"/>
      <c r="Q29" s="167"/>
      <c r="R29" s="167"/>
      <c r="S29" s="167"/>
      <c r="T29" s="167"/>
      <c r="U29" s="167"/>
      <c r="V29" s="167"/>
      <c r="W29" s="5"/>
    </row>
    <row r="30" spans="1:30" x14ac:dyDescent="0.3">
      <c r="A30" s="167"/>
      <c r="B30" s="167"/>
      <c r="C30" s="167"/>
      <c r="D30" s="167"/>
      <c r="E30" s="167"/>
      <c r="F30" s="167"/>
      <c r="G30" s="167"/>
      <c r="H30" s="167"/>
      <c r="I30" s="167"/>
      <c r="J30" s="167"/>
      <c r="K30" s="167"/>
      <c r="L30" s="167"/>
      <c r="M30" s="167"/>
      <c r="N30" s="167"/>
      <c r="O30" s="167"/>
      <c r="P30" s="167"/>
      <c r="Q30" s="167"/>
      <c r="R30" s="167"/>
      <c r="S30" s="167"/>
      <c r="T30" s="167"/>
      <c r="U30" s="167"/>
      <c r="V30" s="167"/>
      <c r="W30" s="5"/>
    </row>
    <row r="31" spans="1:30" x14ac:dyDescent="0.3">
      <c r="A31" s="167"/>
      <c r="B31" s="167"/>
      <c r="C31" s="167"/>
      <c r="D31" s="167"/>
      <c r="E31" s="167"/>
      <c r="F31" s="167"/>
      <c r="G31" s="167"/>
      <c r="H31" s="167"/>
      <c r="I31" s="167"/>
      <c r="J31" s="167"/>
      <c r="K31" s="167"/>
      <c r="L31" s="167"/>
      <c r="M31" s="167"/>
      <c r="N31" s="167"/>
      <c r="O31" s="167"/>
      <c r="P31" s="167"/>
      <c r="Q31" s="167"/>
      <c r="R31" s="167"/>
      <c r="S31" s="167"/>
      <c r="T31" s="167"/>
      <c r="U31" s="167"/>
      <c r="V31" s="167"/>
      <c r="W31" s="5"/>
    </row>
    <row r="32" spans="1:30" x14ac:dyDescent="0.3">
      <c r="A32" s="167"/>
      <c r="B32" s="167"/>
      <c r="C32" s="167"/>
      <c r="D32" s="167"/>
      <c r="E32" s="167"/>
      <c r="F32" s="167"/>
      <c r="G32" s="167"/>
      <c r="H32" s="167"/>
      <c r="I32" s="167"/>
      <c r="J32" s="167"/>
      <c r="K32" s="167"/>
      <c r="L32" s="167"/>
      <c r="M32" s="167"/>
      <c r="N32" s="167"/>
      <c r="O32" s="167"/>
      <c r="P32" s="167"/>
      <c r="Q32" s="167"/>
      <c r="R32" s="167"/>
      <c r="S32" s="167"/>
      <c r="T32" s="167"/>
      <c r="U32" s="167"/>
      <c r="V32" s="167"/>
      <c r="W32" s="5"/>
    </row>
    <row r="33" spans="1:23" x14ac:dyDescent="0.3">
      <c r="A33" s="167"/>
      <c r="B33" s="167"/>
      <c r="C33" s="167"/>
      <c r="D33" s="167"/>
      <c r="E33" s="167"/>
      <c r="F33" s="167"/>
      <c r="G33" s="167"/>
      <c r="H33" s="167"/>
      <c r="I33" s="167"/>
      <c r="J33" s="167"/>
      <c r="K33" s="167"/>
      <c r="L33" s="167"/>
      <c r="M33" s="167"/>
      <c r="N33" s="167"/>
      <c r="O33" s="167"/>
      <c r="P33" s="167"/>
      <c r="Q33" s="167"/>
      <c r="R33" s="167"/>
      <c r="S33" s="167"/>
      <c r="T33" s="167"/>
      <c r="U33" s="167"/>
      <c r="V33" s="167"/>
      <c r="W33" s="5"/>
    </row>
    <row r="34" spans="1:23" x14ac:dyDescent="0.3">
      <c r="A34" s="167"/>
      <c r="B34" s="167"/>
      <c r="C34" s="167"/>
      <c r="D34" s="167"/>
      <c r="E34" s="167"/>
      <c r="F34" s="167"/>
      <c r="G34" s="167"/>
      <c r="H34" s="167"/>
      <c r="I34" s="167"/>
      <c r="J34" s="167"/>
      <c r="K34" s="167"/>
      <c r="L34" s="167"/>
      <c r="M34" s="167"/>
      <c r="N34" s="167"/>
      <c r="O34" s="167"/>
      <c r="P34" s="167"/>
      <c r="Q34" s="167"/>
      <c r="R34" s="167"/>
      <c r="S34" s="167"/>
      <c r="T34" s="167"/>
      <c r="U34" s="167"/>
      <c r="V34" s="167"/>
      <c r="W34" s="5"/>
    </row>
    <row r="35" spans="1:23" x14ac:dyDescent="0.3">
      <c r="A35" s="167"/>
      <c r="B35" s="167"/>
      <c r="C35" s="167"/>
      <c r="D35" s="167"/>
      <c r="E35" s="167"/>
      <c r="F35" s="167"/>
      <c r="G35" s="167"/>
      <c r="H35" s="167"/>
      <c r="I35" s="167"/>
      <c r="J35" s="167"/>
      <c r="K35" s="167"/>
      <c r="L35" s="167"/>
      <c r="M35" s="167"/>
      <c r="N35" s="167"/>
      <c r="O35" s="167"/>
      <c r="P35" s="167"/>
      <c r="Q35" s="167"/>
      <c r="R35" s="167"/>
      <c r="S35" s="167"/>
      <c r="T35" s="167"/>
      <c r="U35" s="167"/>
      <c r="V35" s="167"/>
      <c r="W35" s="5"/>
    </row>
    <row r="36" spans="1:23" x14ac:dyDescent="0.3">
      <c r="A36" s="167"/>
      <c r="B36" s="167"/>
      <c r="C36" s="167"/>
      <c r="D36" s="167"/>
      <c r="E36" s="167"/>
      <c r="F36" s="167"/>
      <c r="G36" s="167"/>
      <c r="H36" s="167"/>
      <c r="I36" s="167"/>
      <c r="J36" s="167"/>
      <c r="K36" s="167"/>
      <c r="L36" s="167"/>
      <c r="M36" s="167"/>
      <c r="N36" s="167"/>
      <c r="O36" s="167"/>
      <c r="P36" s="167"/>
      <c r="Q36" s="167"/>
      <c r="R36" s="167"/>
      <c r="S36" s="167"/>
      <c r="T36" s="167"/>
      <c r="U36" s="167"/>
      <c r="V36" s="167"/>
      <c r="W36" s="5"/>
    </row>
    <row r="37" spans="1:23" x14ac:dyDescent="0.3">
      <c r="A37" s="167"/>
      <c r="B37" s="167"/>
      <c r="C37" s="167"/>
      <c r="D37" s="167"/>
      <c r="E37" s="167"/>
      <c r="F37" s="167"/>
      <c r="G37" s="167"/>
      <c r="H37" s="167"/>
      <c r="I37" s="167"/>
      <c r="J37" s="167"/>
      <c r="K37" s="167"/>
      <c r="L37" s="167"/>
      <c r="M37" s="167"/>
      <c r="N37" s="167"/>
      <c r="O37" s="167"/>
      <c r="P37" s="167"/>
      <c r="Q37" s="167"/>
      <c r="R37" s="167"/>
      <c r="S37" s="167"/>
      <c r="T37" s="167"/>
      <c r="U37" s="167"/>
      <c r="V37" s="167"/>
      <c r="W37" s="5"/>
    </row>
    <row r="38" spans="1:23" x14ac:dyDescent="0.3">
      <c r="A38" s="167"/>
      <c r="B38" s="167"/>
      <c r="C38" s="167"/>
      <c r="D38" s="167"/>
      <c r="E38" s="167"/>
      <c r="F38" s="167"/>
      <c r="G38" s="167"/>
      <c r="H38" s="167"/>
      <c r="I38" s="167"/>
      <c r="J38" s="167"/>
      <c r="K38" s="167"/>
      <c r="L38" s="167"/>
      <c r="M38" s="167"/>
      <c r="N38" s="167"/>
      <c r="O38" s="167"/>
      <c r="P38" s="167"/>
      <c r="Q38" s="167"/>
      <c r="R38" s="167"/>
      <c r="S38" s="167"/>
      <c r="T38" s="167"/>
      <c r="U38" s="167"/>
      <c r="V38" s="167"/>
      <c r="W38" s="5"/>
    </row>
    <row r="39" spans="1:23" x14ac:dyDescent="0.3">
      <c r="A39" s="167"/>
      <c r="B39" s="167"/>
      <c r="C39" s="167"/>
      <c r="D39" s="167"/>
      <c r="E39" s="167"/>
      <c r="F39" s="167"/>
      <c r="G39" s="167"/>
      <c r="H39" s="167"/>
      <c r="I39" s="167"/>
      <c r="J39" s="167"/>
      <c r="K39" s="167"/>
      <c r="L39" s="167"/>
      <c r="M39" s="167"/>
      <c r="N39" s="167"/>
      <c r="O39" s="167"/>
      <c r="P39" s="167"/>
      <c r="Q39" s="167"/>
      <c r="R39" s="167"/>
      <c r="S39" s="167"/>
      <c r="T39" s="167"/>
      <c r="U39" s="167"/>
      <c r="V39" s="167"/>
      <c r="W39" s="5"/>
    </row>
    <row r="40" spans="1:23" x14ac:dyDescent="0.3">
      <c r="A40" s="167"/>
      <c r="B40" s="167"/>
      <c r="C40" s="167"/>
      <c r="D40" s="167"/>
      <c r="E40" s="167"/>
      <c r="F40" s="167"/>
      <c r="G40" s="167"/>
      <c r="H40" s="167"/>
      <c r="I40" s="167"/>
      <c r="J40" s="167"/>
      <c r="K40" s="167"/>
      <c r="L40" s="167"/>
      <c r="M40" s="167"/>
      <c r="N40" s="167"/>
      <c r="O40" s="167"/>
      <c r="P40" s="167"/>
      <c r="Q40" s="167"/>
      <c r="R40" s="167"/>
      <c r="S40" s="167"/>
      <c r="T40" s="167"/>
      <c r="U40" s="167"/>
      <c r="V40" s="167"/>
      <c r="W40" s="5"/>
    </row>
    <row r="41" spans="1:23" x14ac:dyDescent="0.3">
      <c r="A41" s="167"/>
      <c r="B41" s="167"/>
      <c r="C41" s="167"/>
      <c r="D41" s="167"/>
      <c r="E41" s="167"/>
      <c r="F41" s="167"/>
      <c r="G41" s="167"/>
      <c r="H41" s="167"/>
      <c r="I41" s="167"/>
      <c r="J41" s="167"/>
      <c r="K41" s="167"/>
      <c r="L41" s="167"/>
      <c r="M41" s="167"/>
      <c r="N41" s="167"/>
      <c r="O41" s="167"/>
      <c r="P41" s="167"/>
      <c r="Q41" s="167"/>
      <c r="R41" s="167"/>
      <c r="S41" s="167"/>
      <c r="T41" s="167"/>
      <c r="U41" s="167"/>
      <c r="V41" s="167"/>
      <c r="W41" s="5"/>
    </row>
    <row r="42" spans="1:23" x14ac:dyDescent="0.3">
      <c r="A42" s="167"/>
      <c r="B42" s="167"/>
      <c r="C42" s="167"/>
      <c r="D42" s="167"/>
      <c r="E42" s="167"/>
      <c r="F42" s="167"/>
      <c r="G42" s="167"/>
      <c r="H42" s="167"/>
      <c r="I42" s="167"/>
      <c r="J42" s="167"/>
      <c r="K42" s="167"/>
      <c r="L42" s="167"/>
      <c r="M42" s="167"/>
      <c r="N42" s="167"/>
      <c r="O42" s="167"/>
      <c r="P42" s="167"/>
      <c r="Q42" s="167"/>
      <c r="R42" s="167"/>
      <c r="S42" s="167"/>
      <c r="T42" s="167"/>
      <c r="U42" s="167"/>
      <c r="V42" s="167"/>
      <c r="W42" s="5"/>
    </row>
    <row r="43" spans="1:23" x14ac:dyDescent="0.3">
      <c r="A43" s="167"/>
      <c r="B43" s="167"/>
      <c r="C43" s="167"/>
      <c r="D43" s="167"/>
      <c r="E43" s="167"/>
      <c r="F43" s="167"/>
      <c r="G43" s="167"/>
      <c r="H43" s="167"/>
      <c r="I43" s="167"/>
      <c r="J43" s="167"/>
      <c r="K43" s="167"/>
      <c r="L43" s="167"/>
      <c r="M43" s="167"/>
      <c r="N43" s="167"/>
      <c r="O43" s="167"/>
      <c r="P43" s="167"/>
      <c r="Q43" s="167"/>
      <c r="R43" s="167"/>
      <c r="S43" s="167"/>
      <c r="T43" s="167"/>
      <c r="U43" s="167"/>
      <c r="V43" s="167"/>
      <c r="W43" s="5"/>
    </row>
    <row r="44" spans="1:23" x14ac:dyDescent="0.3">
      <c r="A44" s="167"/>
      <c r="B44" s="167"/>
      <c r="C44" s="167"/>
      <c r="D44" s="167"/>
      <c r="E44" s="167"/>
      <c r="F44" s="167"/>
      <c r="G44" s="167"/>
      <c r="H44" s="167"/>
      <c r="I44" s="167"/>
      <c r="J44" s="167"/>
      <c r="K44" s="167"/>
      <c r="L44" s="167"/>
      <c r="M44" s="167"/>
      <c r="N44" s="167"/>
      <c r="O44" s="167"/>
      <c r="P44" s="167"/>
      <c r="Q44" s="167"/>
      <c r="R44" s="167"/>
      <c r="S44" s="167"/>
      <c r="T44" s="167"/>
      <c r="U44" s="167"/>
      <c r="V44" s="167"/>
      <c r="W44" s="5"/>
    </row>
    <row r="45" spans="1:23" x14ac:dyDescent="0.3">
      <c r="A45" s="167"/>
      <c r="B45" s="167"/>
      <c r="C45" s="167"/>
      <c r="D45" s="167"/>
      <c r="E45" s="167"/>
      <c r="F45" s="167"/>
      <c r="G45" s="167"/>
      <c r="H45" s="167"/>
      <c r="I45" s="167"/>
      <c r="J45" s="167"/>
      <c r="K45" s="167"/>
      <c r="L45" s="167"/>
      <c r="M45" s="167"/>
      <c r="N45" s="167"/>
      <c r="O45" s="167"/>
      <c r="P45" s="167"/>
      <c r="Q45" s="167"/>
      <c r="R45" s="167"/>
      <c r="S45" s="167"/>
      <c r="T45" s="167"/>
      <c r="U45" s="167"/>
      <c r="V45" s="167"/>
      <c r="W45" s="5"/>
    </row>
    <row r="46" spans="1:23" x14ac:dyDescent="0.3">
      <c r="A46" s="167"/>
      <c r="B46" s="167"/>
      <c r="C46" s="167"/>
      <c r="D46" s="167"/>
      <c r="E46" s="167"/>
      <c r="F46" s="167"/>
      <c r="G46" s="167"/>
      <c r="H46" s="167"/>
      <c r="I46" s="167"/>
      <c r="J46" s="167"/>
      <c r="K46" s="167"/>
      <c r="L46" s="167"/>
      <c r="M46" s="167"/>
      <c r="N46" s="167"/>
      <c r="O46" s="167"/>
      <c r="P46" s="167"/>
      <c r="Q46" s="167"/>
      <c r="R46" s="167"/>
      <c r="S46" s="167"/>
      <c r="T46" s="167"/>
      <c r="U46" s="167"/>
      <c r="V46" s="167"/>
      <c r="W46" s="5"/>
    </row>
    <row r="47" spans="1:23" x14ac:dyDescent="0.3">
      <c r="A47" s="167"/>
      <c r="B47" s="167"/>
      <c r="C47" s="167"/>
      <c r="D47" s="167"/>
      <c r="E47" s="167"/>
      <c r="F47" s="167"/>
      <c r="G47" s="167"/>
      <c r="H47" s="167"/>
      <c r="I47" s="167"/>
      <c r="J47" s="167"/>
      <c r="K47" s="167"/>
      <c r="L47" s="167"/>
      <c r="M47" s="167"/>
      <c r="N47" s="167"/>
      <c r="O47" s="167"/>
      <c r="P47" s="167"/>
      <c r="Q47" s="167"/>
      <c r="R47" s="167"/>
      <c r="S47" s="167"/>
      <c r="T47" s="167"/>
      <c r="U47" s="167"/>
      <c r="V47" s="167"/>
      <c r="W47" s="5"/>
    </row>
    <row r="48" spans="1:23" x14ac:dyDescent="0.3">
      <c r="A48" s="167"/>
      <c r="B48" s="167"/>
      <c r="C48" s="167"/>
      <c r="D48" s="167"/>
      <c r="E48" s="167"/>
      <c r="F48" s="167"/>
      <c r="G48" s="167"/>
      <c r="H48" s="167"/>
      <c r="I48" s="167"/>
      <c r="J48" s="167"/>
      <c r="K48" s="167"/>
      <c r="L48" s="167"/>
      <c r="M48" s="167"/>
      <c r="N48" s="167"/>
      <c r="O48" s="167"/>
      <c r="P48" s="167"/>
      <c r="Q48" s="167"/>
      <c r="R48" s="167"/>
      <c r="S48" s="167"/>
      <c r="T48" s="167"/>
      <c r="U48" s="167"/>
      <c r="V48" s="167"/>
      <c r="W48" s="5"/>
    </row>
    <row r="49" spans="1:23" x14ac:dyDescent="0.3">
      <c r="A49" s="167"/>
      <c r="B49" s="167"/>
      <c r="C49" s="167"/>
      <c r="D49" s="167"/>
      <c r="E49" s="167"/>
      <c r="F49" s="167"/>
      <c r="G49" s="167"/>
      <c r="H49" s="167"/>
      <c r="I49" s="167"/>
      <c r="J49" s="167"/>
      <c r="K49" s="167"/>
      <c r="L49" s="167"/>
      <c r="M49" s="167"/>
      <c r="N49" s="167"/>
      <c r="O49" s="167"/>
      <c r="P49" s="167"/>
      <c r="Q49" s="167"/>
      <c r="R49" s="167"/>
      <c r="S49" s="167"/>
      <c r="T49" s="167"/>
      <c r="U49" s="167"/>
      <c r="V49" s="167"/>
      <c r="W49" s="5"/>
    </row>
    <row r="50" spans="1:23" x14ac:dyDescent="0.3">
      <c r="A50" s="167"/>
      <c r="B50" s="167"/>
      <c r="C50" s="167"/>
      <c r="D50" s="167"/>
      <c r="E50" s="167"/>
      <c r="F50" s="167"/>
      <c r="G50" s="167"/>
      <c r="H50" s="167"/>
      <c r="I50" s="167"/>
      <c r="J50" s="167"/>
      <c r="K50" s="167"/>
      <c r="L50" s="167"/>
      <c r="M50" s="167"/>
      <c r="N50" s="167"/>
      <c r="O50" s="167"/>
      <c r="P50" s="167"/>
      <c r="Q50" s="167"/>
      <c r="R50" s="167"/>
      <c r="S50" s="167"/>
      <c r="T50" s="167"/>
      <c r="U50" s="167"/>
      <c r="V50" s="167"/>
      <c r="W50" s="5"/>
    </row>
    <row r="51" spans="1:23" x14ac:dyDescent="0.3">
      <c r="W51" s="5"/>
    </row>
    <row r="52" spans="1:23" x14ac:dyDescent="0.3">
      <c r="W52" s="5"/>
    </row>
    <row r="53" spans="1:23" x14ac:dyDescent="0.3">
      <c r="W53" s="5"/>
    </row>
    <row r="54" spans="1:23" x14ac:dyDescent="0.3">
      <c r="A54" s="5" t="s">
        <v>649</v>
      </c>
      <c r="W54" s="5"/>
    </row>
    <row r="55" spans="1:23" hidden="1" outlineLevel="1" x14ac:dyDescent="0.3">
      <c r="W55" s="5"/>
    </row>
    <row r="56" spans="1:23" hidden="1" outlineLevel="1" x14ac:dyDescent="0.3">
      <c r="A56" s="139" t="s">
        <v>646</v>
      </c>
      <c r="B56" t="s">
        <v>645</v>
      </c>
      <c r="E56" s="139" t="s">
        <v>646</v>
      </c>
      <c r="F56" t="s">
        <v>674</v>
      </c>
      <c r="H56" s="139" t="s">
        <v>646</v>
      </c>
      <c r="I56" t="s">
        <v>636</v>
      </c>
      <c r="J56" s="139"/>
      <c r="K56" s="139"/>
      <c r="L56" s="139" t="s">
        <v>637</v>
      </c>
      <c r="M56" s="139" t="s">
        <v>361</v>
      </c>
      <c r="S56" s="139"/>
      <c r="T56" s="139" t="s">
        <v>288</v>
      </c>
      <c r="U56" t="s">
        <v>645</v>
      </c>
      <c r="W56" s="5"/>
    </row>
    <row r="57" spans="1:23" hidden="1" outlineLevel="1" x14ac:dyDescent="0.3">
      <c r="A57" s="162" t="s">
        <v>638</v>
      </c>
      <c r="B57">
        <v>155000</v>
      </c>
      <c r="E57" s="162" t="s">
        <v>359</v>
      </c>
      <c r="F57" s="8">
        <v>2</v>
      </c>
      <c r="H57" s="162" t="s">
        <v>285</v>
      </c>
      <c r="K57" s="139"/>
      <c r="L57" s="139" t="s">
        <v>324</v>
      </c>
      <c r="M57" t="s">
        <v>273</v>
      </c>
      <c r="N57" t="s">
        <v>272</v>
      </c>
      <c r="O57" t="s">
        <v>357</v>
      </c>
      <c r="P57" t="s">
        <v>352</v>
      </c>
      <c r="Q57" t="s">
        <v>354</v>
      </c>
      <c r="R57" t="s">
        <v>582</v>
      </c>
      <c r="T57" t="s">
        <v>285</v>
      </c>
      <c r="U57">
        <v>1310000</v>
      </c>
      <c r="W57" s="5"/>
    </row>
    <row r="58" spans="1:23" hidden="1" outlineLevel="1" x14ac:dyDescent="0.3">
      <c r="A58" s="162" t="s">
        <v>639</v>
      </c>
      <c r="B58">
        <v>280000</v>
      </c>
      <c r="C58" s="139"/>
      <c r="D58" s="139"/>
      <c r="E58" s="162" t="s">
        <v>355</v>
      </c>
      <c r="F58" s="8">
        <v>3</v>
      </c>
      <c r="G58" s="139"/>
      <c r="H58" s="163" t="s">
        <v>317</v>
      </c>
      <c r="I58">
        <v>29.555</v>
      </c>
      <c r="J58" s="139"/>
      <c r="K58" s="139"/>
      <c r="L58" t="s">
        <v>356</v>
      </c>
      <c r="M58">
        <v>14</v>
      </c>
      <c r="N58">
        <v>12</v>
      </c>
      <c r="O58">
        <v>14</v>
      </c>
      <c r="Q58">
        <v>13</v>
      </c>
      <c r="R58">
        <v>53</v>
      </c>
      <c r="S58" s="139"/>
      <c r="T58" t="s">
        <v>540</v>
      </c>
      <c r="U58">
        <v>170000</v>
      </c>
      <c r="W58" s="5"/>
    </row>
    <row r="59" spans="1:23" hidden="1" outlineLevel="1" x14ac:dyDescent="0.3">
      <c r="A59" s="162" t="s">
        <v>640</v>
      </c>
      <c r="B59">
        <v>70000</v>
      </c>
      <c r="E59" s="162" t="s">
        <v>358</v>
      </c>
      <c r="F59" s="8">
        <v>5</v>
      </c>
      <c r="H59" s="163" t="s">
        <v>316</v>
      </c>
      <c r="I59">
        <v>28.845000000000002</v>
      </c>
      <c r="L59" t="s">
        <v>291</v>
      </c>
      <c r="N59">
        <v>35</v>
      </c>
      <c r="O59">
        <v>13</v>
      </c>
      <c r="P59">
        <v>44</v>
      </c>
      <c r="R59">
        <v>92</v>
      </c>
      <c r="T59" t="s">
        <v>582</v>
      </c>
      <c r="U59">
        <v>1480000</v>
      </c>
      <c r="W59" s="5"/>
    </row>
    <row r="60" spans="1:23" hidden="1" outlineLevel="1" x14ac:dyDescent="0.3">
      <c r="A60" s="162" t="s">
        <v>641</v>
      </c>
      <c r="B60">
        <v>280000</v>
      </c>
      <c r="E60" s="162" t="s">
        <v>321</v>
      </c>
      <c r="F60" s="8">
        <v>8</v>
      </c>
      <c r="H60" s="163" t="s">
        <v>291</v>
      </c>
      <c r="I60">
        <v>9.94</v>
      </c>
      <c r="L60" t="s">
        <v>317</v>
      </c>
      <c r="M60">
        <v>11</v>
      </c>
      <c r="N60">
        <v>11</v>
      </c>
      <c r="O60">
        <v>46</v>
      </c>
      <c r="P60">
        <v>8</v>
      </c>
      <c r="Q60">
        <v>33</v>
      </c>
      <c r="R60">
        <v>109</v>
      </c>
      <c r="W60" s="5"/>
    </row>
    <row r="61" spans="1:23" hidden="1" outlineLevel="1" x14ac:dyDescent="0.3">
      <c r="A61" s="162" t="s">
        <v>642</v>
      </c>
      <c r="B61">
        <v>345000</v>
      </c>
      <c r="E61" s="162" t="s">
        <v>353</v>
      </c>
      <c r="F61" s="8">
        <v>8</v>
      </c>
      <c r="H61" s="162" t="s">
        <v>540</v>
      </c>
      <c r="L61" t="s">
        <v>316</v>
      </c>
      <c r="M61">
        <v>18</v>
      </c>
      <c r="N61">
        <v>24</v>
      </c>
      <c r="P61">
        <v>24</v>
      </c>
      <c r="Q61">
        <v>13</v>
      </c>
      <c r="R61">
        <v>79</v>
      </c>
      <c r="W61" s="5"/>
    </row>
    <row r="62" spans="1:23" hidden="1" outlineLevel="1" x14ac:dyDescent="0.3">
      <c r="A62" s="162" t="s">
        <v>643</v>
      </c>
      <c r="B62">
        <v>105000</v>
      </c>
      <c r="E62" s="162" t="s">
        <v>582</v>
      </c>
      <c r="F62" s="8">
        <v>26</v>
      </c>
      <c r="H62" s="163" t="s">
        <v>356</v>
      </c>
      <c r="I62">
        <v>10.885</v>
      </c>
      <c r="L62" t="s">
        <v>582</v>
      </c>
      <c r="M62">
        <v>43</v>
      </c>
      <c r="N62">
        <v>82</v>
      </c>
      <c r="O62">
        <v>73</v>
      </c>
      <c r="P62">
        <v>76</v>
      </c>
      <c r="Q62">
        <v>59</v>
      </c>
      <c r="R62">
        <v>333</v>
      </c>
      <c r="W62" s="5"/>
    </row>
    <row r="63" spans="1:23" hidden="1" outlineLevel="1" x14ac:dyDescent="0.3">
      <c r="A63" s="162" t="s">
        <v>644</v>
      </c>
      <c r="B63">
        <v>245000</v>
      </c>
      <c r="H63" s="162" t="s">
        <v>582</v>
      </c>
      <c r="I63">
        <v>79.225000000000009</v>
      </c>
      <c r="V63" s="139"/>
      <c r="W63" s="5"/>
    </row>
    <row r="64" spans="1:23" hidden="1" outlineLevel="1" x14ac:dyDescent="0.3">
      <c r="A64" s="162" t="s">
        <v>582</v>
      </c>
      <c r="B64">
        <v>1480000</v>
      </c>
      <c r="V64" s="139"/>
      <c r="W64" s="5"/>
    </row>
    <row r="65" spans="1:30" ht="14.4" hidden="1" customHeight="1" outlineLevel="1" x14ac:dyDescent="0.3">
      <c r="A65" s="158"/>
      <c r="B65" s="158"/>
      <c r="C65" s="158"/>
      <c r="D65" s="158"/>
      <c r="E65" s="158"/>
      <c r="F65" s="158"/>
      <c r="G65" s="158"/>
      <c r="H65" s="158"/>
      <c r="I65" s="158"/>
      <c r="J65" s="158"/>
      <c r="K65" s="158"/>
      <c r="L65" s="158"/>
      <c r="M65" s="158"/>
      <c r="N65" s="158"/>
      <c r="O65" s="158"/>
      <c r="P65" s="164"/>
      <c r="Q65" s="164"/>
      <c r="R65" s="164"/>
      <c r="S65" s="164"/>
      <c r="T65" s="164"/>
      <c r="U65" s="164"/>
      <c r="V65" s="164"/>
    </row>
    <row r="66" spans="1:30" hidden="1" outlineLevel="1" x14ac:dyDescent="0.3">
      <c r="A66" s="169" t="s">
        <v>650</v>
      </c>
      <c r="B66" s="158"/>
      <c r="C66" s="158"/>
      <c r="D66" s="158"/>
      <c r="E66" s="158"/>
      <c r="F66" s="158"/>
      <c r="G66" s="158"/>
      <c r="H66" s="158"/>
      <c r="I66" s="158"/>
      <c r="J66" s="158"/>
      <c r="K66" s="158"/>
      <c r="L66" s="158"/>
      <c r="M66" s="158"/>
      <c r="N66" s="158"/>
      <c r="O66" s="158"/>
      <c r="P66" s="158"/>
      <c r="Q66" s="158"/>
      <c r="R66" s="158"/>
      <c r="S66" s="158"/>
      <c r="T66" s="158"/>
      <c r="U66" s="158"/>
      <c r="V66" s="158"/>
      <c r="W66" t="s">
        <v>324</v>
      </c>
      <c r="X66" s="6" t="s">
        <v>673</v>
      </c>
      <c r="Y66" t="s">
        <v>361</v>
      </c>
      <c r="Z66" s="6" t="s">
        <v>284</v>
      </c>
      <c r="AA66" s="6" t="s">
        <v>268</v>
      </c>
      <c r="AB66" s="6" t="s">
        <v>360</v>
      </c>
      <c r="AC66" s="6" t="s">
        <v>288</v>
      </c>
      <c r="AD66" s="6" t="s">
        <v>608</v>
      </c>
    </row>
    <row r="67" spans="1:30" hidden="1" outlineLevel="1" x14ac:dyDescent="0.3">
      <c r="A67" s="158"/>
      <c r="B67" s="158"/>
      <c r="C67" s="158"/>
      <c r="D67" s="158"/>
      <c r="E67" s="158"/>
      <c r="F67" s="158"/>
      <c r="G67" s="158"/>
      <c r="H67" s="158"/>
      <c r="I67" s="158"/>
      <c r="J67" s="158"/>
      <c r="K67" s="158"/>
      <c r="L67" s="158"/>
      <c r="M67" s="158"/>
      <c r="N67" s="158"/>
      <c r="O67" s="158"/>
      <c r="P67" s="158"/>
      <c r="Q67" s="158"/>
      <c r="R67" s="158"/>
      <c r="S67" s="158"/>
      <c r="T67" s="158"/>
      <c r="U67" s="158"/>
      <c r="V67" s="158"/>
      <c r="W67" t="s">
        <v>316</v>
      </c>
      <c r="X67" s="6" t="s">
        <v>321</v>
      </c>
      <c r="Y67" t="s">
        <v>272</v>
      </c>
      <c r="Z67" s="8">
        <v>70000</v>
      </c>
      <c r="AA67" s="92">
        <v>42800</v>
      </c>
      <c r="AB67">
        <v>17</v>
      </c>
      <c r="AC67" t="s">
        <v>285</v>
      </c>
      <c r="AD67" s="23">
        <v>2.94</v>
      </c>
    </row>
    <row r="68" spans="1:30" hidden="1" outlineLevel="1" x14ac:dyDescent="0.3">
      <c r="A68" s="158"/>
      <c r="B68" s="158"/>
      <c r="C68" s="158"/>
      <c r="D68" s="158"/>
      <c r="E68" s="158"/>
      <c r="F68" s="158"/>
      <c r="G68" s="158"/>
      <c r="H68" s="158"/>
      <c r="I68" s="158"/>
      <c r="J68" s="158"/>
      <c r="K68" s="158"/>
      <c r="L68" s="158"/>
      <c r="M68" s="158"/>
      <c r="N68" s="158"/>
      <c r="O68" s="158"/>
      <c r="P68" s="158"/>
      <c r="Q68" s="158"/>
      <c r="R68" s="158"/>
      <c r="S68" s="158"/>
      <c r="T68" s="158"/>
      <c r="U68" s="158"/>
      <c r="V68" s="158"/>
      <c r="W68" t="s">
        <v>356</v>
      </c>
      <c r="X68" s="6" t="s">
        <v>321</v>
      </c>
      <c r="Y68" t="s">
        <v>272</v>
      </c>
      <c r="Z68" s="8">
        <v>65000</v>
      </c>
      <c r="AA68" s="92">
        <v>42915</v>
      </c>
      <c r="AB68">
        <v>12</v>
      </c>
      <c r="AC68" t="s">
        <v>540</v>
      </c>
      <c r="AD68" s="23">
        <v>2.6</v>
      </c>
    </row>
    <row r="69" spans="1:30" hidden="1" outlineLevel="1" x14ac:dyDescent="0.3">
      <c r="A69" s="158"/>
      <c r="B69" s="158"/>
      <c r="C69" s="158"/>
      <c r="D69" s="158"/>
      <c r="E69" s="158"/>
      <c r="F69" s="158"/>
      <c r="G69" s="158"/>
      <c r="H69" s="158"/>
      <c r="I69" s="158"/>
      <c r="J69" s="158"/>
      <c r="K69" s="158"/>
      <c r="L69" s="158"/>
      <c r="M69" s="158"/>
      <c r="N69" s="158"/>
      <c r="O69" s="158"/>
      <c r="P69" s="158"/>
      <c r="Q69" s="158"/>
      <c r="R69" s="158"/>
      <c r="S69" s="158"/>
      <c r="T69" s="158"/>
      <c r="U69" s="158"/>
      <c r="V69" s="158"/>
      <c r="W69" t="s">
        <v>317</v>
      </c>
      <c r="X69" s="6" t="s">
        <v>359</v>
      </c>
      <c r="Y69" t="s">
        <v>354</v>
      </c>
      <c r="Z69" s="8">
        <v>70000</v>
      </c>
      <c r="AA69" s="92">
        <v>42860</v>
      </c>
      <c r="AB69">
        <v>9</v>
      </c>
      <c r="AC69" t="s">
        <v>285</v>
      </c>
      <c r="AD69" s="23">
        <v>4.76</v>
      </c>
    </row>
    <row r="70" spans="1:30" hidden="1" outlineLevel="1" x14ac:dyDescent="0.3">
      <c r="A70" s="158"/>
      <c r="B70" s="158"/>
      <c r="C70" s="158"/>
      <c r="D70" s="158"/>
      <c r="E70" s="158"/>
      <c r="F70" s="158"/>
      <c r="G70" s="158"/>
      <c r="H70" s="158"/>
      <c r="I70" s="158"/>
      <c r="J70" s="158"/>
      <c r="K70" s="158"/>
      <c r="L70" s="158"/>
      <c r="M70" s="158"/>
      <c r="N70" s="158"/>
      <c r="O70" s="158"/>
      <c r="P70" s="158"/>
      <c r="Q70" s="158"/>
      <c r="R70" s="158"/>
      <c r="S70" s="158"/>
      <c r="T70" s="158"/>
      <c r="U70" s="158"/>
      <c r="V70" s="158"/>
      <c r="W70" t="s">
        <v>291</v>
      </c>
      <c r="X70" s="6" t="s">
        <v>353</v>
      </c>
      <c r="Y70" t="s">
        <v>272</v>
      </c>
      <c r="Z70" s="8">
        <v>35000</v>
      </c>
      <c r="AA70" s="92">
        <v>42791</v>
      </c>
      <c r="AB70">
        <v>23</v>
      </c>
      <c r="AC70" t="s">
        <v>285</v>
      </c>
      <c r="AD70" s="23">
        <v>1.2949999999999999</v>
      </c>
    </row>
    <row r="71" spans="1:30" hidden="1" outlineLevel="1" x14ac:dyDescent="0.3">
      <c r="A71" s="158"/>
      <c r="B71" s="158"/>
      <c r="C71" s="158"/>
      <c r="D71" s="158"/>
      <c r="E71" s="158"/>
      <c r="F71" s="158"/>
      <c r="G71" s="158"/>
      <c r="H71" s="158"/>
      <c r="I71" s="158"/>
      <c r="J71" s="158"/>
      <c r="K71" s="158"/>
      <c r="L71" s="158"/>
      <c r="M71" s="158"/>
      <c r="N71" s="158"/>
      <c r="O71" s="158"/>
      <c r="P71" s="158"/>
      <c r="Q71" s="158"/>
      <c r="R71" s="158"/>
      <c r="S71" s="158"/>
      <c r="T71" s="158"/>
      <c r="U71" s="158"/>
      <c r="V71" s="158"/>
      <c r="W71" t="s">
        <v>316</v>
      </c>
      <c r="X71" s="6" t="s">
        <v>358</v>
      </c>
      <c r="Y71" t="s">
        <v>273</v>
      </c>
      <c r="Z71" s="8">
        <v>40000</v>
      </c>
      <c r="AA71" s="92">
        <v>42824</v>
      </c>
      <c r="AB71">
        <v>18</v>
      </c>
      <c r="AC71" t="s">
        <v>285</v>
      </c>
      <c r="AD71" s="23">
        <v>1.72</v>
      </c>
    </row>
    <row r="72" spans="1:30" hidden="1" outlineLevel="1" x14ac:dyDescent="0.3">
      <c r="A72" s="158"/>
      <c r="B72" s="158"/>
      <c r="C72" s="158"/>
      <c r="D72" s="158"/>
      <c r="E72" s="158"/>
      <c r="F72" s="158"/>
      <c r="G72" s="158"/>
      <c r="H72" s="158"/>
      <c r="I72" s="158"/>
      <c r="J72" s="158"/>
      <c r="K72" s="158"/>
      <c r="L72" s="158"/>
      <c r="M72" s="158"/>
      <c r="N72" s="158"/>
      <c r="O72" s="158"/>
      <c r="P72" s="158"/>
      <c r="Q72" s="158"/>
      <c r="R72" s="158"/>
      <c r="S72" s="158"/>
      <c r="T72" s="158"/>
      <c r="U72" s="158"/>
      <c r="V72" s="158"/>
      <c r="W72" t="s">
        <v>356</v>
      </c>
      <c r="X72" s="6" t="s">
        <v>358</v>
      </c>
      <c r="Y72" t="s">
        <v>354</v>
      </c>
      <c r="Z72" s="8">
        <v>40000</v>
      </c>
      <c r="AA72" s="92">
        <v>42773</v>
      </c>
      <c r="AB72">
        <v>13</v>
      </c>
      <c r="AC72" t="s">
        <v>540</v>
      </c>
      <c r="AD72" s="23">
        <v>3.24</v>
      </c>
    </row>
    <row r="73" spans="1:30" hidden="1" outlineLevel="1" x14ac:dyDescent="0.3">
      <c r="A73" s="158"/>
      <c r="B73" s="158"/>
      <c r="C73" s="158"/>
      <c r="D73" s="158"/>
      <c r="E73" s="158"/>
      <c r="F73" s="158"/>
      <c r="G73" s="158"/>
      <c r="H73" s="139" t="s">
        <v>637</v>
      </c>
      <c r="I73" s="139" t="s">
        <v>647</v>
      </c>
      <c r="O73" s="158"/>
      <c r="P73" s="158"/>
      <c r="Q73" s="158"/>
      <c r="R73" s="158"/>
      <c r="S73" s="158"/>
      <c r="T73" s="158"/>
      <c r="U73" s="158"/>
      <c r="V73" s="158"/>
      <c r="W73" t="s">
        <v>316</v>
      </c>
      <c r="X73" s="6" t="s">
        <v>321</v>
      </c>
      <c r="Y73" t="s">
        <v>352</v>
      </c>
      <c r="Z73" s="8">
        <v>70000</v>
      </c>
      <c r="AA73" s="92">
        <v>42798</v>
      </c>
      <c r="AB73">
        <v>16</v>
      </c>
      <c r="AC73" t="s">
        <v>285</v>
      </c>
      <c r="AD73" s="23">
        <v>2.31</v>
      </c>
    </row>
    <row r="74" spans="1:30" hidden="1" outlineLevel="1" x14ac:dyDescent="0.3">
      <c r="A74" s="158"/>
      <c r="B74" s="158"/>
      <c r="C74" s="158"/>
      <c r="D74" s="158"/>
      <c r="E74" s="158"/>
      <c r="F74" s="158"/>
      <c r="G74" s="158"/>
      <c r="H74" s="139" t="s">
        <v>646</v>
      </c>
      <c r="I74" t="s">
        <v>273</v>
      </c>
      <c r="J74" t="s">
        <v>272</v>
      </c>
      <c r="K74" t="s">
        <v>357</v>
      </c>
      <c r="L74" t="s">
        <v>352</v>
      </c>
      <c r="M74" t="s">
        <v>354</v>
      </c>
      <c r="N74" t="s">
        <v>582</v>
      </c>
      <c r="O74" s="158"/>
      <c r="P74" s="158"/>
      <c r="Q74" s="158"/>
      <c r="R74" s="158"/>
      <c r="S74" s="158"/>
      <c r="T74" s="158"/>
      <c r="U74" s="158"/>
      <c r="V74" s="158"/>
      <c r="W74" t="s">
        <v>317</v>
      </c>
      <c r="X74" s="6" t="s">
        <v>353</v>
      </c>
      <c r="Y74" t="s">
        <v>352</v>
      </c>
      <c r="Z74" s="8">
        <v>40000</v>
      </c>
      <c r="AA74" s="92">
        <v>42951</v>
      </c>
      <c r="AB74">
        <v>8</v>
      </c>
      <c r="AC74" t="s">
        <v>285</v>
      </c>
      <c r="AD74" s="23">
        <v>1.56</v>
      </c>
    </row>
    <row r="75" spans="1:30" hidden="1" outlineLevel="1" x14ac:dyDescent="0.3">
      <c r="A75" s="158"/>
      <c r="B75" s="158"/>
      <c r="C75" s="158"/>
      <c r="D75" s="158"/>
      <c r="E75" s="158"/>
      <c r="F75" s="158"/>
      <c r="G75" s="158"/>
      <c r="H75" s="162" t="s">
        <v>356</v>
      </c>
      <c r="I75">
        <v>14</v>
      </c>
      <c r="J75">
        <v>12</v>
      </c>
      <c r="K75">
        <v>14</v>
      </c>
      <c r="M75">
        <v>13</v>
      </c>
      <c r="N75">
        <v>53</v>
      </c>
      <c r="O75" s="158"/>
      <c r="P75" s="158"/>
      <c r="Q75" s="158"/>
      <c r="R75" s="158"/>
      <c r="S75" s="158"/>
      <c r="T75" s="158"/>
      <c r="U75" s="158"/>
      <c r="V75" s="158"/>
      <c r="W75" t="s">
        <v>317</v>
      </c>
      <c r="X75" s="6" t="s">
        <v>353</v>
      </c>
      <c r="Y75" t="s">
        <v>357</v>
      </c>
      <c r="Z75" s="8">
        <v>45000</v>
      </c>
      <c r="AA75" s="92">
        <v>42961</v>
      </c>
      <c r="AB75">
        <v>6</v>
      </c>
      <c r="AC75" t="s">
        <v>285</v>
      </c>
      <c r="AD75" s="23">
        <v>2.4750000000000001</v>
      </c>
    </row>
    <row r="76" spans="1:30" hidden="1" outlineLevel="1" x14ac:dyDescent="0.3">
      <c r="A76" s="158"/>
      <c r="B76" s="158"/>
      <c r="C76" s="158"/>
      <c r="D76" s="158"/>
      <c r="E76" s="158"/>
      <c r="F76" s="158"/>
      <c r="G76" s="158"/>
      <c r="H76" s="162" t="s">
        <v>291</v>
      </c>
      <c r="J76">
        <v>35</v>
      </c>
      <c r="K76">
        <v>13</v>
      </c>
      <c r="L76">
        <v>44</v>
      </c>
      <c r="N76">
        <v>92</v>
      </c>
      <c r="O76" s="158"/>
      <c r="P76" s="158"/>
      <c r="Q76" s="158"/>
      <c r="R76" s="158"/>
      <c r="S76" s="158"/>
      <c r="T76" s="158"/>
      <c r="U76" s="158"/>
      <c r="V76" s="158"/>
      <c r="W76" t="s">
        <v>291</v>
      </c>
      <c r="X76" t="s">
        <v>321</v>
      </c>
      <c r="Y76" t="s">
        <v>357</v>
      </c>
      <c r="Z76" s="8">
        <v>30000</v>
      </c>
      <c r="AA76" s="92">
        <v>42934</v>
      </c>
      <c r="AB76">
        <v>13</v>
      </c>
      <c r="AC76" t="s">
        <v>285</v>
      </c>
      <c r="AD76" s="23">
        <v>0.99</v>
      </c>
    </row>
    <row r="77" spans="1:30" hidden="1" outlineLevel="1" x14ac:dyDescent="0.3">
      <c r="A77" s="158"/>
      <c r="B77" s="158"/>
      <c r="C77" s="158"/>
      <c r="D77" s="158"/>
      <c r="E77" s="158"/>
      <c r="F77" s="158"/>
      <c r="G77" s="158"/>
      <c r="H77" s="162" t="s">
        <v>317</v>
      </c>
      <c r="I77">
        <v>11</v>
      </c>
      <c r="J77">
        <v>11</v>
      </c>
      <c r="K77">
        <v>46</v>
      </c>
      <c r="L77">
        <v>8</v>
      </c>
      <c r="M77">
        <v>33</v>
      </c>
      <c r="N77">
        <v>109</v>
      </c>
      <c r="O77" s="158"/>
      <c r="P77" s="158"/>
      <c r="Q77" s="158"/>
      <c r="R77" s="158"/>
      <c r="S77" s="158"/>
      <c r="T77" s="158"/>
      <c r="U77" s="158"/>
      <c r="V77" s="158"/>
      <c r="W77" t="s">
        <v>317</v>
      </c>
      <c r="X77" s="6" t="s">
        <v>359</v>
      </c>
      <c r="Y77" t="s">
        <v>272</v>
      </c>
      <c r="Z77" s="8">
        <v>80000</v>
      </c>
      <c r="AA77" s="92">
        <v>42782</v>
      </c>
      <c r="AB77">
        <v>11</v>
      </c>
      <c r="AC77" t="s">
        <v>285</v>
      </c>
      <c r="AD77" s="23">
        <v>4.4800000000000004</v>
      </c>
    </row>
    <row r="78" spans="1:30" hidden="1" outlineLevel="1" x14ac:dyDescent="0.3">
      <c r="A78" s="158"/>
      <c r="B78" s="158"/>
      <c r="C78" s="158"/>
      <c r="D78" s="158"/>
      <c r="E78" s="158"/>
      <c r="F78" s="158"/>
      <c r="G78" s="158"/>
      <c r="H78" s="162" t="s">
        <v>316</v>
      </c>
      <c r="I78">
        <v>18</v>
      </c>
      <c r="J78">
        <v>24</v>
      </c>
      <c r="L78">
        <v>24</v>
      </c>
      <c r="M78">
        <v>13</v>
      </c>
      <c r="N78">
        <v>79</v>
      </c>
      <c r="O78" s="158"/>
      <c r="P78" s="158"/>
      <c r="Q78" s="158"/>
      <c r="R78" s="158"/>
      <c r="S78" s="158"/>
      <c r="T78" s="158"/>
      <c r="U78" s="158"/>
      <c r="V78" s="158"/>
      <c r="W78" t="s">
        <v>356</v>
      </c>
      <c r="X78" t="s">
        <v>358</v>
      </c>
      <c r="Y78" t="s">
        <v>357</v>
      </c>
      <c r="Z78" s="8">
        <v>20000</v>
      </c>
      <c r="AA78" s="92">
        <v>42966</v>
      </c>
      <c r="AB78">
        <v>14</v>
      </c>
      <c r="AC78" t="s">
        <v>540</v>
      </c>
      <c r="AD78" s="23">
        <v>1.58</v>
      </c>
    </row>
    <row r="79" spans="1:30" hidden="1" outlineLevel="1" x14ac:dyDescent="0.3">
      <c r="A79" s="158"/>
      <c r="B79" s="158"/>
      <c r="C79" s="158"/>
      <c r="D79" s="158"/>
      <c r="E79" s="158"/>
      <c r="F79" s="158"/>
      <c r="G79" s="158"/>
      <c r="H79" s="162" t="s">
        <v>582</v>
      </c>
      <c r="I79">
        <v>43</v>
      </c>
      <c r="J79">
        <v>82</v>
      </c>
      <c r="K79">
        <v>73</v>
      </c>
      <c r="L79">
        <v>76</v>
      </c>
      <c r="M79">
        <v>59</v>
      </c>
      <c r="N79">
        <v>333</v>
      </c>
      <c r="O79" s="158"/>
      <c r="P79" s="158"/>
      <c r="Q79" s="158"/>
      <c r="R79" s="158"/>
      <c r="S79" s="158"/>
      <c r="T79" s="158"/>
      <c r="U79" s="158"/>
      <c r="V79" s="158"/>
      <c r="W79" t="s">
        <v>356</v>
      </c>
      <c r="X79" s="6" t="s">
        <v>355</v>
      </c>
      <c r="Y79" t="s">
        <v>273</v>
      </c>
      <c r="Z79" s="8">
        <v>45000</v>
      </c>
      <c r="AA79" s="92">
        <v>42976</v>
      </c>
      <c r="AB79">
        <v>14</v>
      </c>
      <c r="AC79" t="s">
        <v>540</v>
      </c>
      <c r="AD79" s="23">
        <v>3.4649999999999999</v>
      </c>
    </row>
    <row r="80" spans="1:30" hidden="1" outlineLevel="1" x14ac:dyDescent="0.3">
      <c r="A80" s="158"/>
      <c r="B80" s="158"/>
      <c r="C80" s="158"/>
      <c r="D80" s="158"/>
      <c r="E80" s="158"/>
      <c r="F80" s="158"/>
      <c r="G80" s="158"/>
      <c r="H80" s="158"/>
      <c r="I80" s="158"/>
      <c r="J80" s="158"/>
      <c r="K80" s="158"/>
      <c r="L80" s="158"/>
      <c r="M80" s="158"/>
      <c r="N80" s="158"/>
      <c r="O80" s="158"/>
      <c r="P80" s="158"/>
      <c r="Q80" s="158"/>
      <c r="R80" s="158"/>
      <c r="S80" s="158"/>
      <c r="T80" s="158"/>
      <c r="U80" s="158"/>
      <c r="V80" s="158"/>
      <c r="W80" t="s">
        <v>316</v>
      </c>
      <c r="X80" t="s">
        <v>355</v>
      </c>
      <c r="Y80" t="s">
        <v>354</v>
      </c>
      <c r="Z80" s="8">
        <v>75000</v>
      </c>
      <c r="AA80" s="92">
        <v>42932</v>
      </c>
      <c r="AB80">
        <v>13</v>
      </c>
      <c r="AC80" t="s">
        <v>285</v>
      </c>
      <c r="AD80" s="23">
        <v>3.15</v>
      </c>
    </row>
    <row r="81" spans="1:30" hidden="1" outlineLevel="1" x14ac:dyDescent="0.3">
      <c r="A81" s="158"/>
      <c r="B81" s="158"/>
      <c r="C81" s="158"/>
      <c r="D81" s="158"/>
      <c r="E81" s="158"/>
      <c r="F81" s="158"/>
      <c r="G81" s="158"/>
      <c r="H81" s="158"/>
      <c r="I81" s="158"/>
      <c r="J81" s="158"/>
      <c r="K81" s="158"/>
      <c r="L81" s="158"/>
      <c r="M81" s="158"/>
      <c r="N81" s="158"/>
      <c r="O81" s="158"/>
      <c r="P81" s="158"/>
      <c r="Q81" s="158"/>
      <c r="R81" s="158"/>
      <c r="S81" s="158"/>
      <c r="T81" s="158"/>
      <c r="U81" s="158"/>
      <c r="V81" s="158"/>
      <c r="W81" t="s">
        <v>291</v>
      </c>
      <c r="X81" s="6" t="s">
        <v>353</v>
      </c>
      <c r="Y81" t="s">
        <v>352</v>
      </c>
      <c r="Z81" s="8">
        <v>45000</v>
      </c>
      <c r="AA81" s="92">
        <v>42836</v>
      </c>
      <c r="AB81">
        <v>24</v>
      </c>
      <c r="AC81" t="s">
        <v>285</v>
      </c>
      <c r="AD81" s="23">
        <v>3.7349999999999999</v>
      </c>
    </row>
    <row r="82" spans="1:30" hidden="1" outlineLevel="1" x14ac:dyDescent="0.3">
      <c r="A82" s="158"/>
      <c r="B82" s="158"/>
      <c r="C82" s="158"/>
      <c r="D82" s="158"/>
      <c r="E82" s="158"/>
      <c r="F82" s="158"/>
      <c r="G82" s="158"/>
      <c r="H82" s="158"/>
      <c r="I82" s="158"/>
      <c r="J82" s="158"/>
      <c r="K82" s="158"/>
      <c r="L82" s="158"/>
      <c r="M82" s="158"/>
      <c r="N82" s="158"/>
      <c r="O82" s="158"/>
      <c r="P82" s="158"/>
      <c r="Q82" s="158"/>
      <c r="R82" s="158"/>
      <c r="S82" s="158"/>
      <c r="T82" s="158"/>
      <c r="U82" s="158"/>
      <c r="V82" s="158"/>
      <c r="W82" t="s">
        <v>291</v>
      </c>
      <c r="X82" t="s">
        <v>321</v>
      </c>
      <c r="Y82" t="s">
        <v>352</v>
      </c>
      <c r="Z82" s="8">
        <v>30000</v>
      </c>
      <c r="AA82" s="45">
        <v>42857</v>
      </c>
      <c r="AB82">
        <v>20</v>
      </c>
      <c r="AC82" t="s">
        <v>285</v>
      </c>
      <c r="AD82" s="23">
        <v>2.0699999999999998</v>
      </c>
    </row>
    <row r="83" spans="1:30" hidden="1" outlineLevel="1" x14ac:dyDescent="0.3">
      <c r="A83" s="158"/>
      <c r="B83" s="158"/>
      <c r="C83" s="158"/>
      <c r="D83" s="158"/>
      <c r="E83" s="158"/>
      <c r="F83" s="158"/>
      <c r="G83" s="158"/>
      <c r="H83" s="158"/>
      <c r="I83" s="158"/>
      <c r="J83" s="158"/>
      <c r="K83" s="158"/>
      <c r="L83" s="158"/>
      <c r="M83" s="158"/>
      <c r="N83" s="158"/>
      <c r="O83" s="158"/>
      <c r="P83" s="158"/>
      <c r="Q83" s="158"/>
      <c r="R83" s="158"/>
      <c r="S83" s="158"/>
      <c r="T83" s="158"/>
      <c r="U83" s="158"/>
      <c r="V83" s="158"/>
      <c r="W83" t="s">
        <v>316</v>
      </c>
      <c r="X83" t="s">
        <v>321</v>
      </c>
      <c r="Y83" t="s">
        <v>352</v>
      </c>
      <c r="Z83" s="8">
        <v>100000</v>
      </c>
      <c r="AA83" s="45">
        <v>42856</v>
      </c>
      <c r="AB83">
        <v>4</v>
      </c>
      <c r="AC83" t="s">
        <v>285</v>
      </c>
      <c r="AD83" s="23">
        <v>5.3</v>
      </c>
    </row>
    <row r="84" spans="1:30" hidden="1" outlineLevel="1" x14ac:dyDescent="0.3">
      <c r="A84" s="158"/>
      <c r="B84" s="158"/>
      <c r="C84" s="158"/>
      <c r="D84" s="158"/>
      <c r="E84" s="158"/>
      <c r="F84" s="158"/>
      <c r="G84" s="158"/>
      <c r="H84" s="158"/>
      <c r="I84" s="158"/>
      <c r="J84" s="158"/>
      <c r="K84" s="158"/>
      <c r="L84" s="158"/>
      <c r="M84" s="158"/>
      <c r="N84" s="158"/>
      <c r="O84" s="158"/>
      <c r="P84" s="158"/>
      <c r="Q84" s="158"/>
      <c r="R84" s="158"/>
      <c r="S84" s="158"/>
      <c r="T84" s="158"/>
      <c r="U84" s="158"/>
      <c r="V84" s="158"/>
      <c r="W84" t="s">
        <v>291</v>
      </c>
      <c r="X84" t="s">
        <v>358</v>
      </c>
      <c r="Y84" t="s">
        <v>272</v>
      </c>
      <c r="Z84" s="8">
        <v>25000</v>
      </c>
      <c r="AA84" s="45">
        <v>42833</v>
      </c>
      <c r="AB84">
        <v>12</v>
      </c>
      <c r="AC84" t="s">
        <v>285</v>
      </c>
      <c r="AD84" s="23">
        <v>1.85</v>
      </c>
    </row>
    <row r="85" spans="1:30" hidden="1" outlineLevel="1" x14ac:dyDescent="0.3">
      <c r="A85" s="158"/>
      <c r="B85" s="158"/>
      <c r="C85" s="158"/>
      <c r="D85" s="158"/>
      <c r="E85" s="158"/>
      <c r="F85" s="158"/>
      <c r="G85" s="158"/>
      <c r="H85" s="158"/>
      <c r="I85" s="158"/>
      <c r="J85" s="158"/>
      <c r="K85" s="158"/>
      <c r="L85" s="158"/>
      <c r="M85" s="158"/>
      <c r="N85" s="158"/>
      <c r="O85" s="158"/>
      <c r="P85" s="158"/>
      <c r="Q85" s="158"/>
      <c r="R85" s="158"/>
      <c r="S85" s="158"/>
      <c r="T85" s="158"/>
      <c r="U85" s="158"/>
      <c r="V85" s="158"/>
      <c r="W85" t="s">
        <v>317</v>
      </c>
      <c r="X85" t="s">
        <v>353</v>
      </c>
      <c r="Y85" t="s">
        <v>354</v>
      </c>
      <c r="Z85" s="8">
        <v>60000</v>
      </c>
      <c r="AA85" s="45">
        <v>42897</v>
      </c>
      <c r="AB85">
        <v>3</v>
      </c>
      <c r="AC85" t="s">
        <v>285</v>
      </c>
      <c r="AD85" s="23">
        <v>4.32</v>
      </c>
    </row>
    <row r="86" spans="1:30" hidden="1" outlineLevel="1" x14ac:dyDescent="0.3">
      <c r="A86" s="158"/>
      <c r="B86" s="158"/>
      <c r="C86" s="158"/>
      <c r="D86" s="158"/>
      <c r="E86" s="158"/>
      <c r="F86" s="158"/>
      <c r="G86" s="158"/>
      <c r="H86" s="158"/>
      <c r="I86" s="158"/>
      <c r="J86" s="158"/>
      <c r="K86" s="158"/>
      <c r="L86" s="158"/>
      <c r="M86" s="158"/>
      <c r="N86" s="158"/>
      <c r="O86" s="158"/>
      <c r="P86" s="158"/>
      <c r="Q86" s="158"/>
      <c r="R86" s="158"/>
      <c r="S86" s="158"/>
      <c r="T86" s="158"/>
      <c r="U86" s="158"/>
      <c r="V86" s="158"/>
      <c r="W86" t="s">
        <v>317</v>
      </c>
      <c r="X86" t="s">
        <v>321</v>
      </c>
      <c r="Y86" t="s">
        <v>273</v>
      </c>
      <c r="Z86" s="8">
        <v>75000</v>
      </c>
      <c r="AA86" s="45">
        <v>42903</v>
      </c>
      <c r="AB86">
        <v>11</v>
      </c>
      <c r="AC86" t="s">
        <v>285</v>
      </c>
      <c r="AD86" s="23">
        <v>3.0750000000000002</v>
      </c>
    </row>
    <row r="87" spans="1:30" hidden="1" outlineLevel="1" x14ac:dyDescent="0.3">
      <c r="A87" s="158"/>
      <c r="B87" s="158"/>
      <c r="C87" s="158"/>
      <c r="D87" s="158"/>
      <c r="E87" s="158"/>
      <c r="F87" s="158"/>
      <c r="G87" s="158"/>
      <c r="H87" s="158"/>
      <c r="I87" s="158"/>
      <c r="J87" s="158"/>
      <c r="K87" s="158"/>
      <c r="L87" s="158"/>
      <c r="M87" s="158"/>
      <c r="N87" s="158"/>
      <c r="O87" s="158"/>
      <c r="P87" s="158"/>
      <c r="Q87" s="158"/>
      <c r="R87" s="158"/>
      <c r="S87" s="158"/>
      <c r="T87" s="158"/>
      <c r="U87" s="158"/>
      <c r="V87" s="158"/>
      <c r="W87" t="s">
        <v>317</v>
      </c>
      <c r="X87" t="s">
        <v>353</v>
      </c>
      <c r="Y87" t="s">
        <v>357</v>
      </c>
      <c r="Z87" s="8">
        <v>15000</v>
      </c>
      <c r="AA87" s="45">
        <v>42823</v>
      </c>
      <c r="AB87">
        <v>22</v>
      </c>
      <c r="AC87" t="s">
        <v>285</v>
      </c>
      <c r="AD87" s="23">
        <v>0.73499999999999999</v>
      </c>
    </row>
    <row r="88" spans="1:30" hidden="1" outlineLevel="1" x14ac:dyDescent="0.3">
      <c r="A88" s="158"/>
      <c r="B88" s="158"/>
      <c r="C88" s="158"/>
      <c r="D88" s="158"/>
      <c r="E88" s="158"/>
      <c r="F88" s="158"/>
      <c r="G88" s="158"/>
      <c r="H88" s="158"/>
      <c r="I88" s="158"/>
      <c r="J88" s="158"/>
      <c r="K88" s="158"/>
      <c r="L88" s="158"/>
      <c r="M88" s="158"/>
      <c r="N88" s="158"/>
      <c r="O88" s="158"/>
      <c r="P88" s="158"/>
      <c r="Q88" s="158"/>
      <c r="R88" s="158"/>
      <c r="S88" s="158"/>
      <c r="T88" s="158"/>
      <c r="U88" s="158"/>
      <c r="V88" s="158"/>
      <c r="W88" t="s">
        <v>316</v>
      </c>
      <c r="X88" t="s">
        <v>358</v>
      </c>
      <c r="Y88" t="s">
        <v>352</v>
      </c>
      <c r="Z88" s="8">
        <v>65000</v>
      </c>
      <c r="AA88" s="45">
        <v>42894</v>
      </c>
      <c r="AB88">
        <v>2</v>
      </c>
      <c r="AC88" t="s">
        <v>285</v>
      </c>
      <c r="AD88" s="23">
        <v>4.42</v>
      </c>
    </row>
    <row r="89" spans="1:30" hidden="1" outlineLevel="1" x14ac:dyDescent="0.3">
      <c r="A89" s="158"/>
      <c r="B89" s="158"/>
      <c r="C89" s="158"/>
      <c r="D89" s="158"/>
      <c r="E89" s="158"/>
      <c r="F89" s="158"/>
      <c r="G89" s="158"/>
      <c r="H89" s="158"/>
      <c r="I89" s="158"/>
      <c r="J89" s="158"/>
      <c r="K89" s="158"/>
      <c r="L89" s="158"/>
      <c r="M89" s="158"/>
      <c r="N89" s="158"/>
      <c r="O89" s="158"/>
      <c r="P89" s="158"/>
      <c r="Q89" s="158"/>
      <c r="R89" s="158"/>
      <c r="S89" s="158"/>
      <c r="T89" s="158"/>
      <c r="U89" s="158"/>
      <c r="V89" s="158"/>
      <c r="W89" t="s">
        <v>316</v>
      </c>
      <c r="X89" t="s">
        <v>355</v>
      </c>
      <c r="Y89" t="s">
        <v>272</v>
      </c>
      <c r="Z89" s="8">
        <v>80000</v>
      </c>
      <c r="AA89" s="45">
        <v>42907</v>
      </c>
      <c r="AB89">
        <v>7</v>
      </c>
      <c r="AC89" t="s">
        <v>285</v>
      </c>
      <c r="AD89" s="23">
        <v>5.52</v>
      </c>
    </row>
    <row r="90" spans="1:30" hidden="1" outlineLevel="1" x14ac:dyDescent="0.3">
      <c r="A90" s="158"/>
      <c r="B90" s="158"/>
      <c r="C90" s="158"/>
      <c r="D90" s="158"/>
      <c r="E90" s="158"/>
      <c r="F90" s="158"/>
      <c r="G90" s="158"/>
      <c r="H90" s="158"/>
      <c r="I90" s="158"/>
      <c r="J90" s="158"/>
      <c r="K90" s="158"/>
      <c r="L90" s="158"/>
      <c r="M90" s="158"/>
      <c r="N90" s="158"/>
      <c r="O90" s="158"/>
      <c r="P90" s="158"/>
      <c r="Q90" s="158"/>
      <c r="R90" s="158"/>
      <c r="S90" s="158"/>
      <c r="T90" s="158"/>
      <c r="U90" s="158"/>
      <c r="V90" s="158"/>
      <c r="W90" t="s">
        <v>316</v>
      </c>
      <c r="X90" t="s">
        <v>353</v>
      </c>
      <c r="Y90" t="s">
        <v>352</v>
      </c>
      <c r="Z90" s="8">
        <v>85000</v>
      </c>
      <c r="AA90" s="45">
        <v>42819</v>
      </c>
      <c r="AB90">
        <v>2</v>
      </c>
      <c r="AC90" t="s">
        <v>285</v>
      </c>
      <c r="AD90" s="23">
        <v>3.4849999999999999</v>
      </c>
    </row>
    <row r="91" spans="1:30" hidden="1" outlineLevel="1" x14ac:dyDescent="0.3">
      <c r="A91" s="158"/>
      <c r="B91" s="158"/>
      <c r="C91" s="158"/>
      <c r="D91" s="158"/>
      <c r="E91" s="158"/>
      <c r="F91" s="158"/>
      <c r="G91" s="158"/>
      <c r="H91" s="158"/>
      <c r="I91" s="158"/>
      <c r="J91" s="158"/>
      <c r="K91" s="158"/>
      <c r="L91" s="158"/>
      <c r="M91" s="158"/>
      <c r="N91" s="158"/>
      <c r="O91" s="158"/>
      <c r="P91" s="158"/>
      <c r="Q91" s="158"/>
      <c r="R91" s="158"/>
      <c r="S91" s="158"/>
      <c r="T91" s="158"/>
      <c r="U91" s="158"/>
      <c r="V91" s="158"/>
      <c r="W91" s="139" t="s">
        <v>317</v>
      </c>
      <c r="X91" s="139" t="s">
        <v>353</v>
      </c>
      <c r="Y91" s="139" t="s">
        <v>354</v>
      </c>
      <c r="Z91" s="159">
        <v>95000</v>
      </c>
      <c r="AA91" s="160">
        <v>42954</v>
      </c>
      <c r="AB91" s="139">
        <v>21</v>
      </c>
      <c r="AC91" s="139" t="s">
        <v>285</v>
      </c>
      <c r="AD91" s="161">
        <v>5.51</v>
      </c>
    </row>
    <row r="92" spans="1:30" hidden="1" outlineLevel="1" x14ac:dyDescent="0.3">
      <c r="A92" s="158"/>
      <c r="B92" s="158"/>
      <c r="C92" s="158"/>
      <c r="D92" s="158"/>
      <c r="E92" s="158"/>
      <c r="F92" s="158"/>
      <c r="G92" s="158"/>
      <c r="H92" s="158"/>
      <c r="I92" s="158"/>
      <c r="J92" s="158"/>
      <c r="K92" s="158"/>
      <c r="L92" s="158"/>
      <c r="M92" s="158"/>
      <c r="N92" s="158"/>
      <c r="O92" s="158"/>
      <c r="P92" s="158"/>
      <c r="Q92" s="158"/>
      <c r="R92" s="158"/>
      <c r="S92" s="158"/>
      <c r="T92" s="158"/>
      <c r="U92" s="158"/>
      <c r="V92" s="158"/>
      <c r="W92" s="139" t="s">
        <v>317</v>
      </c>
      <c r="X92" s="139" t="s">
        <v>321</v>
      </c>
      <c r="Y92" s="139" t="s">
        <v>357</v>
      </c>
      <c r="Z92" s="159">
        <v>80000</v>
      </c>
      <c r="AA92" s="160">
        <v>42867</v>
      </c>
      <c r="AB92" s="139">
        <v>18</v>
      </c>
      <c r="AC92" s="139" t="s">
        <v>285</v>
      </c>
      <c r="AD92" s="161">
        <v>2.64</v>
      </c>
    </row>
    <row r="93" spans="1:30" hidden="1" outlineLevel="1" x14ac:dyDescent="0.3">
      <c r="A93" s="158"/>
      <c r="B93" s="158"/>
      <c r="C93" s="158"/>
      <c r="D93" s="158"/>
      <c r="E93" s="158"/>
      <c r="F93" s="158"/>
      <c r="G93" s="158"/>
      <c r="H93" s="158"/>
      <c r="I93" s="158"/>
      <c r="J93" s="158"/>
      <c r="K93" s="158"/>
      <c r="L93" s="158"/>
      <c r="M93" s="158"/>
      <c r="N93" s="158"/>
      <c r="O93" s="158"/>
      <c r="P93" s="158"/>
      <c r="Q93" s="158"/>
      <c r="R93" s="158"/>
      <c r="S93" s="158"/>
      <c r="T93" s="158"/>
      <c r="U93" s="158"/>
      <c r="V93" s="158"/>
    </row>
    <row r="94" spans="1:30" hidden="1" outlineLevel="1" x14ac:dyDescent="0.3">
      <c r="A94" s="158"/>
      <c r="B94" s="158"/>
      <c r="C94" s="158"/>
      <c r="D94" s="158"/>
      <c r="E94" s="158"/>
      <c r="F94" s="158"/>
      <c r="G94" s="158"/>
      <c r="H94" s="158"/>
      <c r="I94" s="158"/>
      <c r="J94" s="158"/>
      <c r="K94" s="158"/>
      <c r="L94" s="158"/>
      <c r="M94" s="158"/>
      <c r="N94" s="158"/>
      <c r="O94" s="158"/>
      <c r="P94" s="158"/>
      <c r="Q94" s="158"/>
      <c r="R94" s="158"/>
      <c r="S94" s="158"/>
      <c r="T94" s="158"/>
      <c r="U94" s="158"/>
      <c r="V94" s="158"/>
    </row>
    <row r="95" spans="1:30" hidden="1" outlineLevel="1" x14ac:dyDescent="0.3">
      <c r="A95" s="158"/>
      <c r="B95" s="158"/>
      <c r="C95" s="158"/>
      <c r="D95" s="158"/>
      <c r="E95" s="158"/>
      <c r="F95" s="158"/>
      <c r="G95" s="158"/>
      <c r="H95" s="158"/>
      <c r="I95" s="158"/>
      <c r="J95" s="158"/>
      <c r="K95" s="158"/>
      <c r="L95" s="158"/>
      <c r="M95" s="158"/>
      <c r="N95" s="158"/>
      <c r="O95" s="158"/>
      <c r="P95" s="158"/>
      <c r="Q95" s="158"/>
      <c r="R95" s="158"/>
      <c r="S95" s="158"/>
      <c r="T95" s="158"/>
      <c r="U95" s="158"/>
      <c r="V95" s="158"/>
    </row>
    <row r="96" spans="1:30" hidden="1" outlineLevel="1" x14ac:dyDescent="0.3">
      <c r="A96" s="158"/>
      <c r="B96" s="158"/>
      <c r="C96" s="158"/>
      <c r="D96" s="158"/>
      <c r="E96" s="158"/>
      <c r="F96" s="158"/>
      <c r="G96" s="158"/>
      <c r="H96" s="158"/>
      <c r="I96" s="158"/>
      <c r="J96" s="158"/>
      <c r="K96" s="158"/>
      <c r="L96" s="158"/>
      <c r="M96" s="158"/>
      <c r="N96" s="158"/>
      <c r="O96" s="158"/>
      <c r="P96" s="158"/>
      <c r="Q96" s="158"/>
      <c r="R96" s="158"/>
      <c r="S96" s="158"/>
      <c r="T96" s="158"/>
      <c r="U96" s="158"/>
      <c r="V96" s="158"/>
    </row>
    <row r="97" spans="1:22" hidden="1" outlineLevel="1" x14ac:dyDescent="0.3">
      <c r="A97" s="158"/>
      <c r="B97" s="158"/>
      <c r="C97" s="158"/>
      <c r="D97" s="158"/>
      <c r="E97" s="158"/>
      <c r="F97" s="158"/>
      <c r="G97" s="158"/>
      <c r="H97" s="158"/>
      <c r="I97" s="158"/>
      <c r="J97" s="158"/>
      <c r="K97" s="158"/>
      <c r="L97" s="158"/>
      <c r="M97" s="158"/>
      <c r="N97" s="158"/>
      <c r="O97" s="158"/>
      <c r="P97" s="158"/>
      <c r="Q97" s="158"/>
      <c r="R97" s="158"/>
      <c r="S97" s="158"/>
      <c r="T97" s="158"/>
      <c r="U97" s="158"/>
      <c r="V97" s="158"/>
    </row>
    <row r="98" spans="1:22" hidden="1" outlineLevel="1" x14ac:dyDescent="0.3">
      <c r="A98" s="158"/>
      <c r="B98" s="158"/>
      <c r="C98" s="158"/>
      <c r="D98" s="158"/>
      <c r="E98" s="158"/>
      <c r="F98" s="158"/>
      <c r="G98" s="158"/>
      <c r="H98" s="158"/>
      <c r="I98" s="158"/>
      <c r="J98" s="158"/>
      <c r="K98" s="158"/>
      <c r="L98" s="158"/>
      <c r="M98" s="158"/>
      <c r="N98" s="158"/>
      <c r="O98" s="158"/>
      <c r="P98" s="158"/>
      <c r="Q98" s="158"/>
      <c r="R98" s="158"/>
      <c r="S98" s="158"/>
      <c r="T98" s="158"/>
      <c r="U98" s="158"/>
      <c r="V98" s="158"/>
    </row>
    <row r="99" spans="1:22" collapsed="1" x14ac:dyDescent="0.3"/>
  </sheetData>
  <conditionalFormatting pivot="1" sqref="I75:M78">
    <cfRule type="colorScale" priority="1">
      <colorScale>
        <cfvo type="min"/>
        <cfvo type="max"/>
        <color rgb="FFFCFCFF"/>
        <color rgb="FF63BE7B"/>
      </colorScale>
    </cfRule>
  </conditionalFormatting>
  <hyperlinks>
    <hyperlink ref="G1" location="Introduction!A1" display="Click here to go to introduction" xr:uid="{524C96A7-CB82-44AA-ADB1-0FD1C7BE7142}"/>
  </hyperlinks>
  <pageMargins left="0.70866141732283472" right="0.70866141732283472" top="0.74803149606299213" bottom="0.74803149606299213" header="0.31496062992125984" footer="0.31496062992125984"/>
  <pageSetup paperSize="9" scale="37" orientation="landscape" r:id="rId7"/>
  <drawing r:id="rId8"/>
  <tableParts count="1">
    <tablePart r:id="rId9"/>
  </tableParts>
  <extLst>
    <ext xmlns:x14="http://schemas.microsoft.com/office/spreadsheetml/2009/9/main" uri="{A8765BA9-456A-4dab-B4F3-ACF838C121DE}">
      <x14:slicerList>
        <x14:slicer r:id="rId10"/>
      </x14:slicerList>
    </ext>
    <ext xmlns:x15="http://schemas.microsoft.com/office/spreadsheetml/2010/11/main" uri="{7E03D99C-DC04-49d9-9315-930204A7B6E9}">
      <x15:timelineRefs>
        <x15:timelineRef r:id="rId11"/>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C80705EFC59B469BA49403F84FCFB9" ma:contentTypeVersion="0" ma:contentTypeDescription="Create a new document." ma:contentTypeScope="" ma:versionID="b413b1c1e360f085dfa46d9f9784093d">
  <xsd:schema xmlns:xsd="http://www.w3.org/2001/XMLSchema" xmlns:xs="http://www.w3.org/2001/XMLSchema" xmlns:p="http://schemas.microsoft.com/office/2006/metadata/properties" targetNamespace="http://schemas.microsoft.com/office/2006/metadata/properties" ma:root="true" ma:fieldsID="dbec52d60d7f426244e42e870d2185e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6E895-FC62-4B24-9135-DBDBA4782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18A1E07-C657-43F6-8A32-98449CC9E18F}">
  <ds:schemaRefs>
    <ds:schemaRef ds:uri="http://schemas.microsoft.com/sharepoint/v3/contenttype/forms"/>
  </ds:schemaRefs>
</ds:datastoreItem>
</file>

<file path=customXml/itemProps3.xml><?xml version="1.0" encoding="utf-8"?>
<ds:datastoreItem xmlns:ds="http://schemas.openxmlformats.org/officeDocument/2006/customXml" ds:itemID="{63A2658A-1ED6-4974-A917-BAB4AA03B420}">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Keyboard shortcuts</vt:lpstr>
      <vt:lpstr>Cell refs</vt:lpstr>
      <vt:lpstr>Table examples</vt:lpstr>
      <vt:lpstr>Super Tables</vt:lpstr>
      <vt:lpstr>Flash Fill</vt:lpstr>
      <vt:lpstr>Pivot table examples</vt:lpstr>
      <vt:lpstr>Pivot tables</vt:lpstr>
      <vt:lpstr>Dashboard</vt:lpstr>
      <vt:lpstr>Pivot_options2</vt:lpstr>
      <vt:lpstr>'Super Tables'!Print_Area</vt:lpstr>
      <vt:lpstr>'Keyboard shortcuts'!Print_Titles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Benaim</cp:lastModifiedBy>
  <cp:lastPrinted>2018-07-15T10:11:04Z</cp:lastPrinted>
  <dcterms:created xsi:type="dcterms:W3CDTF">2014-02-19T14:40:46Z</dcterms:created>
  <dcterms:modified xsi:type="dcterms:W3CDTF">2019-11-10T16:44:21Z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0x01010047C80705EFC59B469BA49403F84FCFB9</vt:lpwstr>
  </property>
</Properties>
</file>